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3169_01 - Zajištění průsa..." sheetId="2" r:id="rId2"/>
    <sheet name="3169_02 - Ostatní náklady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'3169_01 - Zajištění průsa...'!$C$127:$K$341</definedName>
    <definedName name="_xlnm.Print_Area" localSheetId="1">'3169_01 - Zajištění průsa...'!$C$4:$J$76,'3169_01 - Zajištění průsa...'!$C$82:$J$109,'3169_01 - Zajištění průsa...'!$C$115:$K$341</definedName>
    <definedName name="_xlnm.Print_Titles" localSheetId="1">'3169_01 - Zajištění průsa...'!$127:$127</definedName>
    <definedName name="_xlnm._FilterDatabase" localSheetId="2" hidden="1">'3169_02 - Ostatní náklady'!$C$118:$K$162</definedName>
    <definedName name="_xlnm.Print_Area" localSheetId="2">'3169_02 - Ostatní náklady'!$C$4:$J$76,'3169_02 - Ostatní náklady'!$C$82:$J$100,'3169_02 - Ostatní náklady'!$C$106:$K$162</definedName>
    <definedName name="_xlnm.Print_Titles" localSheetId="2">'3169_02 - Ostatní náklady'!$118:$118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J115"/>
  <c r="F115"/>
  <c r="F113"/>
  <c r="E111"/>
  <c r="J91"/>
  <c r="F91"/>
  <c r="F89"/>
  <c r="E87"/>
  <c r="J24"/>
  <c r="E24"/>
  <c r="J116"/>
  <c r="J23"/>
  <c r="J18"/>
  <c r="E18"/>
  <c r="F92"/>
  <c r="J17"/>
  <c r="J12"/>
  <c r="J89"/>
  <c r="E7"/>
  <c r="E85"/>
  <c i="2" r="J37"/>
  <c r="J36"/>
  <c i="1" r="AY95"/>
  <c i="2" r="J35"/>
  <c i="1" r="AX95"/>
  <c i="2"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T329"/>
  <c r="R330"/>
  <c r="R329"/>
  <c r="P330"/>
  <c r="P329"/>
  <c r="BI326"/>
  <c r="BH326"/>
  <c r="BG326"/>
  <c r="BF326"/>
  <c r="T326"/>
  <c r="R326"/>
  <c r="P326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1"/>
  <c r="BH301"/>
  <c r="BG301"/>
  <c r="BF301"/>
  <c r="T301"/>
  <c r="R301"/>
  <c r="P301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2"/>
  <c r="BH282"/>
  <c r="BG282"/>
  <c r="BF282"/>
  <c r="T282"/>
  <c r="R282"/>
  <c r="P282"/>
  <c r="BI278"/>
  <c r="BH278"/>
  <c r="BG278"/>
  <c r="BF278"/>
  <c r="T278"/>
  <c r="R278"/>
  <c r="P278"/>
  <c r="BI274"/>
  <c r="BH274"/>
  <c r="BG274"/>
  <c r="BF274"/>
  <c r="T274"/>
  <c r="R274"/>
  <c r="P274"/>
  <c r="BI269"/>
  <c r="BH269"/>
  <c r="BG269"/>
  <c r="BF269"/>
  <c r="T269"/>
  <c r="R269"/>
  <c r="P269"/>
  <c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7"/>
  <c r="BH247"/>
  <c r="BG247"/>
  <c r="BF247"/>
  <c r="T247"/>
  <c r="T246"/>
  <c r="R247"/>
  <c r="R246"/>
  <c r="P247"/>
  <c r="P246"/>
  <c r="BI243"/>
  <c r="BH243"/>
  <c r="BG243"/>
  <c r="BF243"/>
  <c r="T243"/>
  <c r="T242"/>
  <c r="R243"/>
  <c r="R242"/>
  <c r="P243"/>
  <c r="P242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4"/>
  <c r="BH184"/>
  <c r="BG184"/>
  <c r="BF184"/>
  <c r="T184"/>
  <c r="R184"/>
  <c r="P184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125"/>
  <c r="J23"/>
  <c r="J18"/>
  <c r="E18"/>
  <c r="F125"/>
  <c r="J17"/>
  <c r="J12"/>
  <c r="J89"/>
  <c r="E7"/>
  <c r="E118"/>
  <c i="1" r="L90"/>
  <c r="AM90"/>
  <c r="AM89"/>
  <c r="L89"/>
  <c r="AM87"/>
  <c r="L87"/>
  <c r="L85"/>
  <c r="L84"/>
  <c i="2" r="BK337"/>
  <c r="J308"/>
  <c r="J301"/>
  <c r="J261"/>
  <c r="BK188"/>
  <c r="BK172"/>
  <c r="BK160"/>
  <c r="BK134"/>
  <c r="BK297"/>
  <c r="BK265"/>
  <c r="BK254"/>
  <c r="J235"/>
  <c r="J198"/>
  <c r="BK157"/>
  <c r="BK143"/>
  <c r="BK317"/>
  <c r="J282"/>
  <c r="J247"/>
  <c r="J216"/>
  <c r="J166"/>
  <c r="J140"/>
  <c r="J330"/>
  <c r="BK320"/>
  <c r="BK282"/>
  <c r="BK239"/>
  <c r="BK211"/>
  <c r="BK198"/>
  <c r="J172"/>
  <c r="BK140"/>
  <c r="J131"/>
  <c i="3" r="J152"/>
  <c r="J135"/>
  <c r="BK157"/>
  <c r="BK134"/>
  <c r="BK152"/>
  <c r="J138"/>
  <c r="J125"/>
  <c r="J155"/>
  <c r="J127"/>
  <c i="2" r="BK330"/>
  <c r="BK312"/>
  <c r="BK304"/>
  <c r="BK290"/>
  <c r="J254"/>
  <c r="BK184"/>
  <c r="BK169"/>
  <c r="J150"/>
  <c r="BK340"/>
  <c r="J287"/>
  <c r="BK261"/>
  <c r="J239"/>
  <c r="J207"/>
  <c r="BK163"/>
  <c r="BK153"/>
  <c r="J334"/>
  <c r="J278"/>
  <c r="J251"/>
  <c r="J220"/>
  <c r="J175"/>
  <c r="BK131"/>
  <c r="J326"/>
  <c r="BK293"/>
  <c r="J265"/>
  <c r="BK235"/>
  <c r="BK207"/>
  <c r="J193"/>
  <c r="J169"/>
  <c r="J137"/>
  <c i="3" r="J157"/>
  <c r="BK142"/>
  <c r="BK130"/>
  <c r="BK135"/>
  <c r="J159"/>
  <c r="J140"/>
  <c r="BK127"/>
  <c r="BK147"/>
  <c r="J132"/>
  <c i="2" r="J320"/>
  <c r="BK308"/>
  <c r="J304"/>
  <c r="J274"/>
  <c r="BK227"/>
  <c r="J179"/>
  <c r="J163"/>
  <c r="J153"/>
  <c i="1" r="AS94"/>
  <c i="2" r="BK251"/>
  <c r="BK220"/>
  <c r="BK203"/>
  <c r="J160"/>
  <c r="J337"/>
  <c r="BK287"/>
  <c r="BK269"/>
  <c r="J231"/>
  <c r="J211"/>
  <c r="BK150"/>
  <c r="J340"/>
  <c r="J323"/>
  <c r="J297"/>
  <c r="BK278"/>
  <c r="BK243"/>
  <c r="J227"/>
  <c r="J188"/>
  <c r="J157"/>
  <c i="3" r="J161"/>
  <c r="BK150"/>
  <c r="J134"/>
  <c r="J147"/>
  <c r="BK125"/>
  <c r="BK144"/>
  <c r="J130"/>
  <c r="BK161"/>
  <c r="J142"/>
  <c i="2" r="BK323"/>
  <c r="J312"/>
  <c r="J293"/>
  <c r="J257"/>
  <c r="BK224"/>
  <c r="BK175"/>
  <c r="BK166"/>
  <c r="BK137"/>
  <c r="BK301"/>
  <c r="J269"/>
  <c r="BK257"/>
  <c r="J243"/>
  <c r="BK216"/>
  <c r="BK193"/>
  <c r="BK146"/>
  <c r="BK326"/>
  <c r="BK274"/>
  <c r="J224"/>
  <c r="BK179"/>
  <c r="J146"/>
  <c r="BK334"/>
  <c r="J317"/>
  <c r="J290"/>
  <c r="BK247"/>
  <c r="BK231"/>
  <c r="J203"/>
  <c r="J184"/>
  <c r="J143"/>
  <c r="J134"/>
  <c i="3" r="BK155"/>
  <c r="BK140"/>
  <c r="BK159"/>
  <c r="BK138"/>
  <c r="J150"/>
  <c r="BK132"/>
  <c r="BK122"/>
  <c r="J144"/>
  <c r="J122"/>
  <c i="2" l="1" r="P130"/>
  <c r="T178"/>
  <c r="R250"/>
  <c r="R260"/>
  <c r="BK286"/>
  <c r="J286"/>
  <c r="J104"/>
  <c r="BK311"/>
  <c r="J311"/>
  <c r="J105"/>
  <c r="R311"/>
  <c r="P333"/>
  <c r="P332"/>
  <c r="R333"/>
  <c r="R332"/>
  <c i="3" r="BK121"/>
  <c r="BK120"/>
  <c r="J120"/>
  <c r="J97"/>
  <c r="BK154"/>
  <c r="J154"/>
  <c r="J99"/>
  <c i="2" r="BK130"/>
  <c r="J130"/>
  <c r="J98"/>
  <c r="BK178"/>
  <c r="J178"/>
  <c r="J99"/>
  <c r="BK250"/>
  <c r="J250"/>
  <c r="J102"/>
  <c r="BK260"/>
  <c r="J260"/>
  <c r="J103"/>
  <c r="T286"/>
  <c i="3" r="R121"/>
  <c r="P154"/>
  <c i="2" r="R130"/>
  <c r="P178"/>
  <c r="T250"/>
  <c r="T260"/>
  <c r="P286"/>
  <c r="P311"/>
  <c r="T311"/>
  <c r="BK333"/>
  <c r="J333"/>
  <c r="J108"/>
  <c r="T333"/>
  <c r="T332"/>
  <c i="3" r="P121"/>
  <c r="P120"/>
  <c r="P119"/>
  <c i="1" r="AU96"/>
  <c i="3" r="R154"/>
  <c i="2" r="T130"/>
  <c r="T129"/>
  <c r="R178"/>
  <c r="P250"/>
  <c r="P260"/>
  <c r="R286"/>
  <c i="3" r="T121"/>
  <c r="T120"/>
  <c r="T119"/>
  <c r="T154"/>
  <c i="2" r="BK329"/>
  <c r="J329"/>
  <c r="J106"/>
  <c r="BK242"/>
  <c r="J242"/>
  <c r="J100"/>
  <c r="BK246"/>
  <c r="J246"/>
  <c r="J101"/>
  <c i="3" r="J92"/>
  <c r="J113"/>
  <c r="BE122"/>
  <c r="BE132"/>
  <c r="BE135"/>
  <c r="BE138"/>
  <c r="BE159"/>
  <c r="BE134"/>
  <c r="BE147"/>
  <c r="BE155"/>
  <c r="BE157"/>
  <c r="E109"/>
  <c r="F116"/>
  <c r="BE127"/>
  <c r="BE130"/>
  <c r="BE140"/>
  <c r="BE142"/>
  <c r="BE150"/>
  <c r="BE152"/>
  <c r="BE161"/>
  <c r="BE125"/>
  <c r="BE144"/>
  <c i="2" r="J92"/>
  <c r="BE146"/>
  <c r="BE150"/>
  <c r="BE163"/>
  <c r="BE175"/>
  <c r="BE216"/>
  <c r="BE251"/>
  <c r="BE254"/>
  <c r="BE261"/>
  <c r="BE269"/>
  <c r="BE287"/>
  <c r="BE301"/>
  <c r="E85"/>
  <c r="F92"/>
  <c r="J122"/>
  <c r="BE134"/>
  <c r="BE153"/>
  <c r="BE160"/>
  <c r="BE169"/>
  <c r="BE188"/>
  <c r="BE198"/>
  <c r="BE203"/>
  <c r="BE224"/>
  <c r="BE257"/>
  <c r="BE290"/>
  <c r="BE131"/>
  <c r="BE137"/>
  <c r="BE166"/>
  <c r="BE172"/>
  <c r="BE184"/>
  <c r="BE227"/>
  <c r="BE247"/>
  <c r="BE274"/>
  <c r="BE282"/>
  <c r="BE297"/>
  <c r="BE317"/>
  <c r="BE320"/>
  <c r="BE323"/>
  <c r="BE330"/>
  <c r="BE337"/>
  <c r="BE340"/>
  <c r="BE140"/>
  <c r="BE143"/>
  <c r="BE157"/>
  <c r="BE179"/>
  <c r="BE193"/>
  <c r="BE207"/>
  <c r="BE211"/>
  <c r="BE220"/>
  <c r="BE231"/>
  <c r="BE235"/>
  <c r="BE239"/>
  <c r="BE243"/>
  <c r="BE265"/>
  <c r="BE278"/>
  <c r="BE293"/>
  <c r="BE304"/>
  <c r="BE308"/>
  <c r="BE312"/>
  <c r="BE326"/>
  <c r="BE334"/>
  <c r="F34"/>
  <c i="1" r="BA95"/>
  <c i="3" r="J34"/>
  <c i="1" r="AW96"/>
  <c i="3" r="F34"/>
  <c i="1" r="BA96"/>
  <c i="2" r="F35"/>
  <c i="1" r="BB95"/>
  <c i="2" r="F36"/>
  <c i="1" r="BC95"/>
  <c i="2" r="J34"/>
  <c i="1" r="AW95"/>
  <c i="3" r="F36"/>
  <c i="1" r="BC96"/>
  <c i="2" r="F37"/>
  <c i="1" r="BD95"/>
  <c i="3" r="F35"/>
  <c i="1" r="BB96"/>
  <c i="3" r="F37"/>
  <c i="1" r="BD96"/>
  <c i="2" l="1" r="R129"/>
  <c r="R128"/>
  <c i="3" r="R120"/>
  <c r="R119"/>
  <c i="2" r="T128"/>
  <c r="P129"/>
  <c r="P128"/>
  <c i="1" r="AU95"/>
  <c i="2" r="BK332"/>
  <c r="J332"/>
  <c r="J107"/>
  <c i="3" r="J121"/>
  <c r="J98"/>
  <c r="BK119"/>
  <c r="J119"/>
  <c r="J96"/>
  <c i="2" r="BK129"/>
  <c r="BK128"/>
  <c r="J128"/>
  <c r="J96"/>
  <c i="1" r="BC94"/>
  <c r="W32"/>
  <c r="BA94"/>
  <c r="W30"/>
  <c i="3" r="F33"/>
  <c i="1" r="AZ96"/>
  <c r="BB94"/>
  <c r="W31"/>
  <c r="BD94"/>
  <c r="W33"/>
  <c i="3" r="J33"/>
  <c i="1" r="AV96"/>
  <c r="AT96"/>
  <c r="AU94"/>
  <c i="2" r="J33"/>
  <c i="1" r="AV95"/>
  <c r="AT95"/>
  <c i="2" r="F33"/>
  <c i="1" r="AZ95"/>
  <c i="2" l="1" r="J129"/>
  <c r="J97"/>
  <c i="3" r="J30"/>
  <c i="1" r="AG96"/>
  <c r="AZ94"/>
  <c r="W29"/>
  <c i="2" r="J30"/>
  <c i="1" r="AG95"/>
  <c r="AW94"/>
  <c r="AK30"/>
  <c r="AX94"/>
  <c r="AY94"/>
  <c i="3" l="1" r="J39"/>
  <c i="2" r="J39"/>
  <c i="1" r="AN96"/>
  <c r="AN95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<sst xmlns="http://schemas.openxmlformats.org/spreadsheetml/2006/main">
  <si>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</si>
  <si>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</si>
  <si>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</si>
  <si>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</si>
  <si>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</si>
  <si>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{a97e2569-41a2-4097-a740-2d807061f894}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</si>
  <si>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</si>
  <si>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</si>
  <si>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</si>
  <si>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</si>
  <si>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</si>
  <si>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</si>
  <si>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</si>
  <si>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</si>
  <si>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3169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</si>
  <si>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</si>
  <si>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</si>
  <si>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Jez Spytihněv – zajištění průsaků a měření</t>
  </si>
  <si>
    <t>KSO:</t>
  </si>
  <si>
    <t>CC-CZ:</t>
  </si>
  <si>
    <t>Místo:</t>
  </si>
  <si>
    <t>Spytihněv, k.ú. Spytihněv</t>
  </si>
  <si>
    <t>Datum:</t>
  </si>
  <si>
    <t>2. 8. 2022</t>
  </si>
  <si>
    <t>Zadavatel:</t>
  </si>
  <si>
    <t>IČ:</t>
  </si>
  <si>
    <t>70890013</t>
  </si>
  <si>
    <t>Povodí Moravy, s.p.</t>
  </si>
  <si>
    <t>DIČ:</t>
  </si>
  <si>
    <t>Uchazeč:</t>
  </si>
  <si>
    <t>Vyplň údaj</t>
  </si>
  <si>
    <t>Projektant:</t>
  </si>
  <si>
    <t>49241648</t>
  </si>
  <si>
    <t>VODNÍ DÍLA - TBD a.s.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</si>
  <si>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</si>
  <si>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</si>
  <si>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</si>
  <si>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</si>
  <si>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</si>
  <si>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</si>
  <si>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</si>
  <si>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</si>
  <si>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</si>
  <si>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</si>
  <si>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</si>
  <si>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</si>
  <si>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</si>
  <si>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</si>
  <si>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</si>
  <si>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</si>
  <si>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</si>
  <si>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</si>
  <si>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</si>
  <si>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</si>
  <si>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</si>
  <si>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</si>
  <si>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</si>
  <si>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</si>
  <si>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</si>
  <si>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</si>
  <si>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</si>
  <si>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</si>
  <si>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</si>
  <si>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</si>
  <si>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</si>
  <si>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</si>
  <si>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</si>
  <si>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</si>
  <si>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</si>
  <si>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</si>
  <si>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</si>
  <si>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</si>
  <si>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</si>
  <si>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</si>
  <si>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</si>
  <si>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</si>
  <si>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</si>
  <si>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</si>
  <si>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</si>
  <si>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</si>
  <si>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</si>
  <si>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</si>
  <si>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</si>
  <si>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3169_01</t>
  </si>
  <si>
    <t>Zajištění průsaků a měření</t>
  </si>
  <si>
    <t>STA</t>
  </si>
  <si>
    <t>1</t>
  </si>
  <si>
    <t>{f19289c1-e7aa-4967-b39e-b97083f77d56}</t>
  </si>
  <si>
    <t>2</t>
  </si>
  <si>
    <t>3169_02</t>
  </si>
  <si>
    <t>Ostatní náklady</t>
  </si>
  <si>
    <t>{bf8d82db-8b5b-4694-b1de-80f81db369b0}</t>
  </si>
  <si>
    <t>KRYCÍ LIST SOUPISU PRACÍ</t>
  </si>
  <si>
    <t>Objekt:</t>
  </si>
  <si>
    <t>3169_01 - Zajištění průsaků a měření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</si>
  <si>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</si>
  <si>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</si>
  <si>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</si>
  <si>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</si>
  <si>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</si>
  <si>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</si>
  <si>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</si>
  <si>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</si>
  <si>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</si>
  <si>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</si>
  <si>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</si>
  <si>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</si>
  <si>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</si>
  <si>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</si>
  <si>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</si>
  <si>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</si>
  <si>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</si>
  <si>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</si>
  <si>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</si>
  <si>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</si>
  <si>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</si>
  <si>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</si>
  <si>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</si>
  <si>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</si>
  <si>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</si>
  <si>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</si>
  <si>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</si>
  <si>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</si>
  <si>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</si>
  <si>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</si>
  <si>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</si>
  <si>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</si>
  <si>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</si>
  <si>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</si>
  <si>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</si>
  <si>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</si>
  <si>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ze zámkových dlaždic komunikací pro pěší ručně</t>
  </si>
  <si>
    <t>m2</t>
  </si>
  <si>
    <t>CS ÚRS 2022 02</t>
  </si>
  <si>
    <t>4</t>
  </si>
  <si>
    <t>1178473796</t>
  </si>
  <si>
    <t>PP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</si>
  <si>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</si>
  <si>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VV</t>
  </si>
  <si>
    <t>"D.1, chodník" 2*0,75</t>
  </si>
  <si>
    <t>113152112</t>
  </si>
  <si>
    <t>Odstranění podkladů zpevněných ploch z kameniva drceného</t>
  </si>
  <si>
    <t>m3</t>
  </si>
  <si>
    <t>1707496665</t>
  </si>
  <si>
    <t>Odstranění podkladů zpevněných ploch s přemístěním na skládku na vzdálenost do 20 m nebo s naložením na dopravní prostředek z kameniva drceného</t>
  </si>
  <si>
    <t>"ochrana vozovky, pískový podsyp panelů" 96,5</t>
  </si>
  <si>
    <t>3</t>
  </si>
  <si>
    <t>113154114</t>
  </si>
  <si>
    <t>Frézování živičného krytu tl 100 mm pruh š 0,5 m pl do 500 m2 bez překážek v trase</t>
  </si>
  <si>
    <t>2075896832</t>
  </si>
  <si>
    <t>Frézování živičného podkladu nebo krytu s naložením na dopravní prostředek plochy do 500 m2 bez překážek v trase pruhu šířky do 0,5 m, tloušťky vrstvy 100 mm</t>
  </si>
  <si>
    <t>"D.1, vozovka" 1,9</t>
  </si>
  <si>
    <t>113202111</t>
  </si>
  <si>
    <t>Vytrhání obrub krajníků obrubníků stojatých</t>
  </si>
  <si>
    <t>m</t>
  </si>
  <si>
    <t>355675412</t>
  </si>
  <si>
    <t>Vytrhání obrub s vybouráním lože, s přemístěním hmot na skládku na vzdálenost do 3 m nebo s naložením na dopravní prostředek z krajníků nebo obrubníků stojatých</t>
  </si>
  <si>
    <t>"přípravné práce" 4</t>
  </si>
  <si>
    <t>5</t>
  </si>
  <si>
    <t>121151113</t>
  </si>
  <si>
    <t>Sejmutí ornice plochy do 500 m2 tl vrstvy do 200 mm strojně</t>
  </si>
  <si>
    <t>-1188048106</t>
  </si>
  <si>
    <t>Sejmutí ornice strojně při souvislé ploše přes 100 do 500 m2, tl. vrstvy do 200 mm</t>
  </si>
  <si>
    <t>"přípravné práce" 110</t>
  </si>
  <si>
    <t>6</t>
  </si>
  <si>
    <t>122251104</t>
  </si>
  <si>
    <t>Odkopávky a prokopávky nezapažené v hornině třídy těžitelnosti I skupiny 3 objem do 500 m3 strojně</t>
  </si>
  <si>
    <t>976055874</t>
  </si>
  <si>
    <t>Odkopávky a prokopávky nezapažené strojně v hornině třídy těžitelnosti I skupiny 3 přes 100 do 500 m3</t>
  </si>
  <si>
    <t>"D.1, D.2, D.3, výkop povodní strana" 68,4</t>
  </si>
  <si>
    <t>"D.1, D.2, výkop protivodní strana" (6.53+1.8/2)*6.54</t>
  </si>
  <si>
    <t>7</t>
  </si>
  <si>
    <t>132251101</t>
  </si>
  <si>
    <t>Hloubení rýh nezapažených š do 800 mm v hornině třídy těžitelnosti I skupiny 3 objem do 20 m3 strojně</t>
  </si>
  <si>
    <t>-641506576</t>
  </si>
  <si>
    <t>Hloubení nezapažených rýh šířky do 800 mm strojně s urovnáním dna do předepsaného profilu a spádu v hornině třídy těžitelnosti I skupiny 3 do 20 m3</t>
  </si>
  <si>
    <t>"D.1, D.2, zářez pro odvod směsi" 0,5*0,5*20</t>
  </si>
  <si>
    <t>8</t>
  </si>
  <si>
    <t>153R</t>
  </si>
  <si>
    <t>Zaberanění a následné vytažení ocelových štětovnic na dl do 4 m ve standardních podmínkách z terénu</t>
  </si>
  <si>
    <t>1897615550</t>
  </si>
  <si>
    <t>P</t>
  </si>
  <si>
    <t>Poznámka k položce:_x000d_
včetně ceny použitých pažnic</t>
  </si>
  <si>
    <t>"D.1, D.2, D.3" 8,3*3,5+6,2*4,4+3,6*2,5</t>
  </si>
  <si>
    <t>9</t>
  </si>
  <si>
    <t>171151101</t>
  </si>
  <si>
    <t>Hutnění boků násypů pro jakýkoliv sklon a míru zhutnění svahu</t>
  </si>
  <si>
    <t>-756974759</t>
  </si>
  <si>
    <t>Hutnění boků násypů z hornin soudržných a sypkých pro jakýkoliv sklon, délku a míru zhutnění svahu</t>
  </si>
  <si>
    <t>"D.1 - D.3" 110</t>
  </si>
  <si>
    <t>10</t>
  </si>
  <si>
    <t>171151103</t>
  </si>
  <si>
    <t>Uložení sypaniny z hornin soudržných do násypů zhutněných strojně</t>
  </si>
  <si>
    <t>-1574961796</t>
  </si>
  <si>
    <t>Uložení sypanin do násypů strojně s rozprostřením sypaniny ve vrstvách a s hrubým urovnáním zhutněných z hornin soudržných jakékoliv třídy těžitelnosti</t>
  </si>
  <si>
    <t>"D.1 - D.3, zpětný zásyp" 117</t>
  </si>
  <si>
    <t>11</t>
  </si>
  <si>
    <t>181411122</t>
  </si>
  <si>
    <t>Založení lučního trávníku výsevem pl do 1000 m2 ve svahu přes 1:5 do 1:2</t>
  </si>
  <si>
    <t>880490313</t>
  </si>
  <si>
    <t>Založení trávníku na půdě předem připravené plochy do 1000 m2 výsevem včetně utažení lučního na svahu přes 1:5 do 1:2</t>
  </si>
  <si>
    <t>12</t>
  </si>
  <si>
    <t>M</t>
  </si>
  <si>
    <t>00572470</t>
  </si>
  <si>
    <t>osivo směs travní univerzál</t>
  </si>
  <si>
    <t>kg</t>
  </si>
  <si>
    <t>-1722597414</t>
  </si>
  <si>
    <t>110*0,02 'Přepočtené koeficientem množství</t>
  </si>
  <si>
    <t>13</t>
  </si>
  <si>
    <t>181951112</t>
  </si>
  <si>
    <t>Úprava pláně v hornině třídy těžitelnosti I skupiny 1 až 3 se zhutněním strojně</t>
  </si>
  <si>
    <t>-2105990501</t>
  </si>
  <si>
    <t>Úprava pláně vyrovnáním výškových rozdílů strojně v hornině třídy těžitelnosti I, skupiny 1 až 3 se zhutněním</t>
  </si>
  <si>
    <t>14</t>
  </si>
  <si>
    <t>182251101</t>
  </si>
  <si>
    <t>Svahování násypů strojně</t>
  </si>
  <si>
    <t>127924202</t>
  </si>
  <si>
    <t>Svahování trvalých svahů do projektovaných profilů strojně s potřebným přemístěním výkopku při svahování násypů v jakékoliv hornině</t>
  </si>
  <si>
    <t>182351123</t>
  </si>
  <si>
    <t>Rozprostření ornice pl přes 100 do 500 m2 ve svahu přes 1:5 tl vrstvy do 200 mm strojně</t>
  </si>
  <si>
    <t>-250006573</t>
  </si>
  <si>
    <t>Rozprostření a urovnání ornice ve svahu sklonu přes 1:5 strojně při souvislé ploše přes 100 do 500 m2, tl. vrstvy do 200 mm</t>
  </si>
  <si>
    <t>Zakládání</t>
  </si>
  <si>
    <t>16</t>
  </si>
  <si>
    <t>225311114</t>
  </si>
  <si>
    <t>Vrty maloprofilové jádrové D přes 93 do 156 mm úklon do 45° hl 0 až 25 m hornina III a IV</t>
  </si>
  <si>
    <t>2112195832</t>
  </si>
  <si>
    <t>Maloprofilové vrty jádrové průměru přes 93 do 156 mm do úklonu 45° v hl 0 až 25 m v hornině tř. III a IV</t>
  </si>
  <si>
    <t>"vertikální vrt 1" 7,45</t>
  </si>
  <si>
    <t>"vertikální vrt 2" 7,4</t>
  </si>
  <si>
    <t>"vertikální vrt 3" 8,8</t>
  </si>
  <si>
    <t>17</t>
  </si>
  <si>
    <t>225312114</t>
  </si>
  <si>
    <t>Vrty maloprofilové jádrové D přes 93 do 156 mm úklon přes 45° hl 0 až 25 m hornina III a IV</t>
  </si>
  <si>
    <t>1671183745</t>
  </si>
  <si>
    <t>Maloprofilové vrty jádrové průměru přes 93 do 156 mm úklonu přes 45° v hl 0 až 25 m v hornině tř. III a IV</t>
  </si>
  <si>
    <t>"viz PD Jez Spytihněv, monitoring podzemní vody v pravém zavázání, květen 2019"</t>
  </si>
  <si>
    <t>"horizontální vrty" 3*0,5</t>
  </si>
  <si>
    <t>18</t>
  </si>
  <si>
    <t>242791111</t>
  </si>
  <si>
    <t>Zapuštění zárubnice z plastických hmot hl do 50 m DN do 200</t>
  </si>
  <si>
    <t>-2086678420</t>
  </si>
  <si>
    <t>Zapuštění zárubnice z trub do studňového vrtu, z plastických hmot z plastických hmot hl. do 50 m DN do 200</t>
  </si>
  <si>
    <t>"vertikální vrt 1" 8,05</t>
  </si>
  <si>
    <t>"vertikální vrt 2" 8</t>
  </si>
  <si>
    <t>"vertikální vrt 3" 9,4</t>
  </si>
  <si>
    <t>19</t>
  </si>
  <si>
    <t>24R02</t>
  </si>
  <si>
    <t xml:space="preserve">PVC trubka DN90  pro vrtané studny, modrá, závit, plná</t>
  </si>
  <si>
    <t>-1925698242</t>
  </si>
  <si>
    <t>PVC trubky pro vrtané studny, modré, závitové DN90</t>
  </si>
  <si>
    <t>"vertikální vrt 1" 2</t>
  </si>
  <si>
    <t>"vertikální vrt 2" 2</t>
  </si>
  <si>
    <t>"vertikální vrt 3" 2</t>
  </si>
  <si>
    <t>20</t>
  </si>
  <si>
    <t>24R03</t>
  </si>
  <si>
    <t xml:space="preserve">PVC trubka DN90  pro vrtané studny, modrá, závit, perforovaná</t>
  </si>
  <si>
    <t>-2118436141</t>
  </si>
  <si>
    <t>"vertikální vrt 1" 6,05</t>
  </si>
  <si>
    <t>"vertikální vrt 2" 6</t>
  </si>
  <si>
    <t>"vertikální vrt 3" 7,4</t>
  </si>
  <si>
    <t>242941111</t>
  </si>
  <si>
    <t>Vytvoření filtru obalením zárubnice síťovinou</t>
  </si>
  <si>
    <t>455482927</t>
  </si>
  <si>
    <t>Vytvoření filtru obalením zárubnice síťovinou nebo tkaninou</t>
  </si>
  <si>
    <t>"celková délka perforovaných částí vrtů" (25,45-6) * 0,09*3,14*1,1 "(10% ztratné)"</t>
  </si>
  <si>
    <t>22</t>
  </si>
  <si>
    <t>247571113R</t>
  </si>
  <si>
    <t>Obsyp studny ze štěrkopísku tříděného</t>
  </si>
  <si>
    <t>-2034018535</t>
  </si>
  <si>
    <t>Obsyp a těsnění vodárenské studny obsyp se zhutněním ze štěrkopísku tříděného 1-4 mm</t>
  </si>
  <si>
    <t>"celkové množství" ((pi*(0,156/2)^2)-(pi*(0,09/2)^2))*19,45</t>
  </si>
  <si>
    <t>23</t>
  </si>
  <si>
    <t>247681114R</t>
  </si>
  <si>
    <t>Těsnění studny z jílocementu</t>
  </si>
  <si>
    <t>-1825350154</t>
  </si>
  <si>
    <t>Poznámka k položce:_x000d_
 utěsnění vrtu kolem zárubnice, cena vč. směsi</t>
  </si>
  <si>
    <t xml:space="preserve">"celkové množství"  ((pi*(0,156/2)^2)-(pi*(0,09/2)^2))*1,5*3</t>
  </si>
  <si>
    <t>24</t>
  </si>
  <si>
    <t>24R05</t>
  </si>
  <si>
    <t>Dno studny - PVC zátka DN90, plná, dodávka + montáž</t>
  </si>
  <si>
    <t>ks</t>
  </si>
  <si>
    <t>-112213699</t>
  </si>
  <si>
    <t>Dno</t>
  </si>
  <si>
    <t xml:space="preserve">"celkové množství"  3</t>
  </si>
  <si>
    <t>25</t>
  </si>
  <si>
    <t>24R06</t>
  </si>
  <si>
    <t>Bentonitové pelety - přechodový můstek</t>
  </si>
  <si>
    <t>-1058337754</t>
  </si>
  <si>
    <t xml:space="preserve">"celkové množství"  ((pi*(0,156/2)^2)-(pi*(0,09/2)^2))*0,1 * 6</t>
  </si>
  <si>
    <t>26</t>
  </si>
  <si>
    <t>261121911</t>
  </si>
  <si>
    <t>Doplnění samotuhnoucí jílocementové výplně pro podzemní stěny</t>
  </si>
  <si>
    <t>973284432</t>
  </si>
  <si>
    <t>Samotuhnoucí jílocementová výplň podzemní stěny doplnění samotuhnoucí jílocementové výplně</t>
  </si>
  <si>
    <t>"D.1, D.2, zalití rýhy" 0,5*0,5*20</t>
  </si>
  <si>
    <t>27</t>
  </si>
  <si>
    <t>275311126</t>
  </si>
  <si>
    <t>Základové patky a bloky z betonu prostého C 20/25</t>
  </si>
  <si>
    <t>1545552407</t>
  </si>
  <si>
    <t>Základové konstrukce z betonu prostého patky a bloky ve výkopu nebo na hlavách pilot C 20/25</t>
  </si>
  <si>
    <t>"vertikální vrty" 3,14*0,5*3</t>
  </si>
  <si>
    <t>28</t>
  </si>
  <si>
    <t>282606021</t>
  </si>
  <si>
    <t>Trysková injektáž těsnící stěny tloušťka do 400 mm standardní podmínky</t>
  </si>
  <si>
    <t>1389012618</t>
  </si>
  <si>
    <t>Trysková injektáž těsnících stěn ve standardních podmínkách, tloušťky do 400 mm</t>
  </si>
  <si>
    <t>"D.1, D.2, přímá stěna" 127</t>
  </si>
  <si>
    <t>"D.1, D.2, dotěsnění k budově" 1.75*6.6</t>
  </si>
  <si>
    <t>29</t>
  </si>
  <si>
    <t>585R</t>
  </si>
  <si>
    <t>injektážní pojivo na bázi cementu/strusky</t>
  </si>
  <si>
    <t>t</t>
  </si>
  <si>
    <t>1515143689</t>
  </si>
  <si>
    <t>"objem proinjektovaného prostoru" 99,8</t>
  </si>
  <si>
    <t>"předpokládáná spotřeba 500 l/m3 + ztráta materiálu 30 %" 99,8*0,5*0,75*1,3</t>
  </si>
  <si>
    <t>30</t>
  </si>
  <si>
    <t>291111112</t>
  </si>
  <si>
    <t>Podklad pro zpevněné plochy z mechanicky zpevněného kameniva MZK</t>
  </si>
  <si>
    <t>1290080834</t>
  </si>
  <si>
    <t>Podklad pro zpevněné plochy s rozprostřením a s hutněním z mechanicky zpevněného kameniva MZK</t>
  </si>
  <si>
    <t>"D.1, D.2, obnova vozovky" 1,9*0,15</t>
  </si>
  <si>
    <t>Svislé a kompletní konstrukce</t>
  </si>
  <si>
    <t>31</t>
  </si>
  <si>
    <t>348401130</t>
  </si>
  <si>
    <t>Montáž oplocení ze strojového pletiva s napínacími dráty v přes 1,6 do 2,0 m</t>
  </si>
  <si>
    <t>-1160018452</t>
  </si>
  <si>
    <t>Montáž oplocení z pletiva strojového s napínacími dráty přes 1,6 do 2,0 m</t>
  </si>
  <si>
    <t>"zpětné osazení po skončení prací" 13</t>
  </si>
  <si>
    <t>Vodorovné konstrukce</t>
  </si>
  <si>
    <t>32</t>
  </si>
  <si>
    <t>451577777</t>
  </si>
  <si>
    <t>Podklad nebo lože pod dlažbu vodorovný nebo do sklonu 1:5 z kameniva těženého tl přes 30 do 100 mm</t>
  </si>
  <si>
    <t>2094014033</t>
  </si>
  <si>
    <t>Podklad nebo lože pod dlažbu (přídlažbu) v ploše vodorovné nebo ve sklonu do 1:5, tloušťky od 30 do 100 mm z kameniva těženého</t>
  </si>
  <si>
    <t>"D.1, D.2, chodník" 1,5</t>
  </si>
  <si>
    <t>Komunikace pozemní</t>
  </si>
  <si>
    <t>33</t>
  </si>
  <si>
    <t>564281011</t>
  </si>
  <si>
    <t>Podklad nebo podsyp ze štěrkopísku ŠP plochy do 100 m2 tl 300 mm</t>
  </si>
  <si>
    <t>-881573035</t>
  </si>
  <si>
    <t>Podklad nebo podsyp ze štěrkopísku ŠP s rozprostřením, vlhčením a zhutněním plochy jednotlivě do 100 m2, po zhutnění tl. 300 mm</t>
  </si>
  <si>
    <t>"D.1, D.2, obnova vozovky" 1,9</t>
  </si>
  <si>
    <t>34</t>
  </si>
  <si>
    <t>565135111</t>
  </si>
  <si>
    <t>Asfaltový beton vrstva podkladní ACP 16 (obalované kamenivo OKS) tl 50 mm š do 3 m</t>
  </si>
  <si>
    <t>-1250900688</t>
  </si>
  <si>
    <t>Asfaltový beton vrstva podkladní ACP 16 (obalované kamenivo střednězrnné - OKS) s rozprostřením a zhutněním v pruhu šířky přes 1,5 do 3 m, po zhutnění tl. 50 mm</t>
  </si>
  <si>
    <t>35</t>
  </si>
  <si>
    <t>596211110</t>
  </si>
  <si>
    <t>Kladení zámkové dlažby komunikací pro pěší ručně tl 60 mm skupiny A pl do 50 m2</t>
  </si>
  <si>
    <t>-428713479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</si>
  <si>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</si>
  <si>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Trubní vedení</t>
  </si>
  <si>
    <t>36</t>
  </si>
  <si>
    <t>899914111</t>
  </si>
  <si>
    <t>Montáž ocelové chráničky D 159 x 10 mm</t>
  </si>
  <si>
    <t>-1550991172</t>
  </si>
  <si>
    <t>Montáž ocelové chráničky v otevřeném výkopu vnějšího průměru D 159 x 10 mm</t>
  </si>
  <si>
    <t>"vertikální vrty" 3*1,5</t>
  </si>
  <si>
    <t>37</t>
  </si>
  <si>
    <t>89R01</t>
  </si>
  <si>
    <t>trubka ocelová bezešvá hladká nerez 156x3mm</t>
  </si>
  <si>
    <t>-1520233689</t>
  </si>
  <si>
    <t>38</t>
  </si>
  <si>
    <t>89R02</t>
  </si>
  <si>
    <t>Uložení zhlaví vrtu, dodávka + montáž</t>
  </si>
  <si>
    <t>-1892569547</t>
  </si>
  <si>
    <t>Poznámka k položce:_x000d_
demontovatelné víko, vč úprav, zajišťovacího šroubu a zámku</t>
  </si>
  <si>
    <t>"vertikální vrty" 3</t>
  </si>
  <si>
    <t>39</t>
  </si>
  <si>
    <t>800R01</t>
  </si>
  <si>
    <t>Utěsnění prostupu potrubí gumovou objímkou podepřenou kruhovým mezikružím</t>
  </si>
  <si>
    <t>kus</t>
  </si>
  <si>
    <t>1415970739</t>
  </si>
  <si>
    <t>"horizontální vrty" 3</t>
  </si>
  <si>
    <t>40</t>
  </si>
  <si>
    <t>800R03</t>
  </si>
  <si>
    <t xml:space="preserve">Dodatečná perforace potrubí nerez </t>
  </si>
  <si>
    <t>-863021151</t>
  </si>
  <si>
    <t>"horizontální vrty, celková délka" 0,5*3</t>
  </si>
  <si>
    <t>41</t>
  </si>
  <si>
    <t>800R04</t>
  </si>
  <si>
    <t>Zaslepení potrubí nerez</t>
  </si>
  <si>
    <t>-872764465</t>
  </si>
  <si>
    <t>Ostatní konstrukce a práce, bourání</t>
  </si>
  <si>
    <t>42</t>
  </si>
  <si>
    <t>916131112</t>
  </si>
  <si>
    <t>Osazení silničního obrubníku betonového ležatého bez boční opěry do lože z betonu prostého</t>
  </si>
  <si>
    <t>1785736268</t>
  </si>
  <si>
    <t>Osazení silničního obrubníku betonového se zřízením lože, s vyplněním a zatřením spár cementovou maltou ležatého bez boční opěry, do lože z betonu prostého</t>
  </si>
  <si>
    <t>"zpětné osazení po skončení prací" 4</t>
  </si>
  <si>
    <t>43</t>
  </si>
  <si>
    <t>919735112</t>
  </si>
  <si>
    <t>Řezání stávajícího živičného krytu hl přes 50 do 100 mm</t>
  </si>
  <si>
    <t>186086388</t>
  </si>
  <si>
    <t>Řezání stávajícího živičného krytu nebo podkladu hloubky přes 50 do 100 mm</t>
  </si>
  <si>
    <t>"D.1, vozovka" 7,5</t>
  </si>
  <si>
    <t>44</t>
  </si>
  <si>
    <t>936943131</t>
  </si>
  <si>
    <t>Montáž odvodnění mostu z potrubí nerezového DN 150</t>
  </si>
  <si>
    <t>-3372652</t>
  </si>
  <si>
    <t>Montáž odvodnění mostu z potrubí nerezového bez spojek, profilu DN 150 potrubí</t>
  </si>
  <si>
    <t>"horizontální vrty, celková délka" 3*2,1</t>
  </si>
  <si>
    <t>45</t>
  </si>
  <si>
    <t>IVR.IVINT76</t>
  </si>
  <si>
    <t>Trubka IVAR.INOX - nerezová ocel AISI 316 L - 76,1mm; 2mm - 6m</t>
  </si>
  <si>
    <t>-1342725459</t>
  </si>
  <si>
    <t>46</t>
  </si>
  <si>
    <t>966071822</t>
  </si>
  <si>
    <t>Rozebrání oplocení z drátěného pletiva se čtvercovými oky v přes 1,6 do 2,0 m</t>
  </si>
  <si>
    <t>1603645610</t>
  </si>
  <si>
    <t>Rozebrání oplocení z pletiva drátěného se čtvercovými oky, výšky přes 1,6 do 2,0 m</t>
  </si>
  <si>
    <t>"přípravné práce" 13</t>
  </si>
  <si>
    <t>47</t>
  </si>
  <si>
    <t>977151122</t>
  </si>
  <si>
    <t>Jádrové vrty diamantovými korunkami do stavebních materiálů D přes 120 do 130 mm</t>
  </si>
  <si>
    <t>1826088050</t>
  </si>
  <si>
    <t>Jádrové vrty diamantovými korunkami do stavebních materiálů (železobetonu, betonu, cihel, obkladů, dlažeb, kamene) průměru přes 120 do 130 mm</t>
  </si>
  <si>
    <t>"prostup bet kcí pro vyústění drénu" 3 * 1,5</t>
  </si>
  <si>
    <t>48</t>
  </si>
  <si>
    <t>979024443</t>
  </si>
  <si>
    <t>Očištění vybouraných obrubníků a krajníků silničních</t>
  </si>
  <si>
    <t>-677147456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</si>
  <si>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</si>
  <si>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997</t>
  </si>
  <si>
    <t>Přesun sutě</t>
  </si>
  <si>
    <t>49</t>
  </si>
  <si>
    <t>997013501</t>
  </si>
  <si>
    <t>Odvoz suti a vybouraných hmot na skládku nebo meziskládku do 1 km se složením</t>
  </si>
  <si>
    <t>-497199001</t>
  </si>
  <si>
    <t xml:space="preserve">Odvoz suti a vybouraných hmot na skládku nebo meziskládku  se složením, na vzdálenost do 1 km</t>
  </si>
  <si>
    <t>"zemina/kamenivo, navážka pod komunikací" 2*2,5</t>
  </si>
  <si>
    <t>"stavební odpad z bouracích prací" 1*2,3</t>
  </si>
  <si>
    <t>"asfaltový povrch vozovky" 1,9*0,1*2,3</t>
  </si>
  <si>
    <t>50</t>
  </si>
  <si>
    <t>997013509</t>
  </si>
  <si>
    <t>Příplatek k odvozu suti a vybouraných hmot na skládku ZKD 1 km přes 1 km</t>
  </si>
  <si>
    <t>1830001893</t>
  </si>
  <si>
    <t xml:space="preserve">Odvoz suti a vybouraných hmot na skládku nebo meziskládku  se složením, na vzdálenost Příplatek k ceně za každý další i započatý 1 km přes 1 km</t>
  </si>
  <si>
    <t>"předpoklad 20km" 19*7,737</t>
  </si>
  <si>
    <t>51</t>
  </si>
  <si>
    <t>997013631</t>
  </si>
  <si>
    <t>Poplatek za uložení na skládce (skládkovné) stavebního odpadu směsného kód odpadu 17 09 04</t>
  </si>
  <si>
    <t>779978540</t>
  </si>
  <si>
    <t>Poplatek za uložení stavebního odpadu na skládce (skládkovné) směsného stavebního a demoličního zatříděného do Katalogu odpadů pod kódem 17 09 04</t>
  </si>
  <si>
    <t>2,3</t>
  </si>
  <si>
    <t>52</t>
  </si>
  <si>
    <t>997013645</t>
  </si>
  <si>
    <t>Poplatek za uložení na skládce (skládkovné) odpadu asfaltového bez dehtu kód odpadu 17 03 02</t>
  </si>
  <si>
    <t>19460087</t>
  </si>
  <si>
    <t>Poplatek za uložení stavebního odpadu na skládce (skládkovné) asfaltového bez obsahu dehtu zatříděného do Katalogu odpadů pod kódem 17 03 02</t>
  </si>
  <si>
    <t>0,437</t>
  </si>
  <si>
    <t>53</t>
  </si>
  <si>
    <t>997013655</t>
  </si>
  <si>
    <t>Poplatek za uložení na skládce (skládkovné) zeminy a kamení kód odpadu 17 05 04</t>
  </si>
  <si>
    <t>-1581080647</t>
  </si>
  <si>
    <t>Poplatek za uložení stavebního odpadu na skládce (skládkovné) zeminy a kamení zatříděného do Katalogu odpadů pod kódem 17 05 04</t>
  </si>
  <si>
    <t>998</t>
  </si>
  <si>
    <t>Přesun hmot</t>
  </si>
  <si>
    <t>54</t>
  </si>
  <si>
    <t>998332011</t>
  </si>
  <si>
    <t>Přesun hmot pro úpravy vodních toků a kanály</t>
  </si>
  <si>
    <t>177683081</t>
  </si>
  <si>
    <t>Přesun hmot pro úpravy vodních toků a kanály, hráze rybníků apod. dopravní vzdálenost do 500 m</t>
  </si>
  <si>
    <t>PSV</t>
  </si>
  <si>
    <t>Práce a dodávky PSV</t>
  </si>
  <si>
    <t>767</t>
  </si>
  <si>
    <t>Konstrukce zámečnické</t>
  </si>
  <si>
    <t>55</t>
  </si>
  <si>
    <t>767161833</t>
  </si>
  <si>
    <t>Demontáž zábradlí rovného nerozebíratelného hmotnosti 1 m zábradlí do 20 kg k dalšímu použítí</t>
  </si>
  <si>
    <t>-981040823</t>
  </si>
  <si>
    <t>Demontáž zábradlí k dalšímu použití rovného nerozebíratelný spoj hmotnosti 1 m zábradlí do 20 kg</t>
  </si>
  <si>
    <t>"zábradlí vozovky" 20</t>
  </si>
  <si>
    <t>56</t>
  </si>
  <si>
    <t>767163121</t>
  </si>
  <si>
    <t>Montáž přímého kovového zábradlí z dílců do betonu v rovině</t>
  </si>
  <si>
    <t>-871654334</t>
  </si>
  <si>
    <t>Montáž kompletního kovového zábradlí přímého z dílců v rovině (na rovné ploše) kotveného do betonu</t>
  </si>
  <si>
    <t>"zpětné osazení po skončení prací" 20</t>
  </si>
  <si>
    <t>57</t>
  </si>
  <si>
    <t>998767101</t>
  </si>
  <si>
    <t>Přesun hmot tonážní pro zámečnické konstrukce v objektech v do 6 m</t>
  </si>
  <si>
    <t>-1884679311</t>
  </si>
  <si>
    <t>Přesun hmot pro zámečnické konstrukce stanovený z hmotnosti přesunovaného materiálu vodorovná dopravní vzdálenost do 50 m v objektech výšky do 6 m</t>
  </si>
  <si>
    <t>3169_02 -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</si>
  <si>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</si>
  <si>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</si>
  <si>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</si>
  <si>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</t>
  </si>
  <si>
    <t>Vedlejší rozpočtové náklady</t>
  </si>
  <si>
    <t>VRN1</t>
  </si>
  <si>
    <t>Průzkumné, geodetické a projektové práce</t>
  </si>
  <si>
    <t>012103000</t>
  </si>
  <si>
    <t>Geodetické práce před výstavbou</t>
  </si>
  <si>
    <t>kompl</t>
  </si>
  <si>
    <t>1024</t>
  </si>
  <si>
    <t>1203778666</t>
  </si>
  <si>
    <t>Poznámka k položce:_x000d_
Zajištění všech nezbytných opatření, jimiž bude předejito 
porušení jakékoliv inženýrské sítě během výstavby, aktualizaci vyjádření k existenci sítí, jejich vytýčení, označení a ochrana stávajících inženýrských sítí a zařízení v obvodu staveniště. Součástí položky je geodetické výtyčení stavby před zahájením prací.</t>
  </si>
  <si>
    <t>012203000</t>
  </si>
  <si>
    <t>Geodetické práce při provádění stavby</t>
  </si>
  <si>
    <t>-571528724</t>
  </si>
  <si>
    <t>013254000</t>
  </si>
  <si>
    <t>Dokumentace skutečného provedení stavby</t>
  </si>
  <si>
    <t>711031510</t>
  </si>
  <si>
    <t>Poznámka k položce:_x000d_
Zákresy veškerých změn oproti schválené projektové dokumentaci a to ve všech přílohách této projektové dokumentace_x000d_
(označit červeným razítkem "Skutečné provedení" s datem a podpisy zhotovitele a technického dozoru objednatele) (v 5-ti vyhotoveních v tištěné i digitální verzi - 5xCD nebo DVD ve formátu *.pdf a 5xCD nebo DVD se zdrojovými daty)</t>
  </si>
  <si>
    <t>013294000</t>
  </si>
  <si>
    <t>Ostatní dokumentace</t>
  </si>
  <si>
    <t>-1778302744</t>
  </si>
  <si>
    <t>Poznámka k položce:_x000d_
Zhotoviteli provede a uchová záznam: _x000d_
 - parametrů tryskové injektáže (tlaky a průtok médií, rychlost vytahování a rotace) a pozorování vyplaveného materiálu u všech prvků. U každého prováděného prvku bude dokladována doba provádění (datum, čas), včetně záznamu neočekávaných a doprovodných jevů</t>
  </si>
  <si>
    <t>R01</t>
  </si>
  <si>
    <t>Projednání a zajištění případného zvláštního užívání komunikací a veřejných ploch</t>
  </si>
  <si>
    <t>-833406233</t>
  </si>
  <si>
    <t>Poznámka k položce:_x000d_
Projednání a zajištění případného zvláštního užívání komunikací a veřejných ploch a to v rozsahu nezbytném pro řádné a bezpečné provádění stavby, průběžná údržba dotčených komunikací po celou dobu stavby včetně uvedení všech povrchů do původního stavu a jejich protokolární předání</t>
  </si>
  <si>
    <t>R02</t>
  </si>
  <si>
    <t>Dopravní značení dle požadavku správce komunikace a DI, včetně projednání</t>
  </si>
  <si>
    <t>2129924708</t>
  </si>
  <si>
    <t>R03</t>
  </si>
  <si>
    <t>Fotodokumentace postupu prací při provádění díla</t>
  </si>
  <si>
    <t>-449851643</t>
  </si>
  <si>
    <t>Poznámka k položce:_x000d_
včetně popisu prováděných prací, lokalizace, uvedení data a času. Fotodokumentace bude uložena ke každé fakturaci na CD(DVD) nosiči v rozlišení a kvalitě pro tisk</t>
  </si>
  <si>
    <t>R04</t>
  </si>
  <si>
    <t>Zpracování a předání geodetického zaměření skutečného provedení stavby</t>
  </si>
  <si>
    <t>292776585</t>
  </si>
  <si>
    <t>Poznámka k položce:_x000d_
bude provedeno odborně způsobilou osobou, bude obsahovat polohopisné a výškopisné zaměření stavby a jednotlivých objektů s návazností na katastr nemovitostí a projektovou dokumentaci</t>
  </si>
  <si>
    <t>R05</t>
  </si>
  <si>
    <t>Zajištění vypracování zprávy o provedení geotechnického dozoru kvalifikovanou osobou</t>
  </si>
  <si>
    <t>1430150509</t>
  </si>
  <si>
    <t>Poznámka k položce:_x000d_
výkopové práce a zpětný zásyp bude koordinován geotechnickým dozorem, který též vypracuje závěrečnou zprávu</t>
  </si>
  <si>
    <t>R06</t>
  </si>
  <si>
    <t>Zpracování technologického postupu</t>
  </si>
  <si>
    <t>-1311045877</t>
  </si>
  <si>
    <t>Poznámka k položce:_x000d_
Zhotovitel vypracuje a předloží stavebníkovi k odsouhlasení technologický postup:_x000d_
 - provedení pažicích beraněných stěn zařezů_x000d_
 - provedení těsnicí podzemní stěny_x000d_
 - popis způsobu ochrany všech konstrukcí a zařízení, které mohou být při provádění poškozeny</t>
  </si>
  <si>
    <t>R07</t>
  </si>
  <si>
    <t>Zřízení ochrany stávající vozovky položením silničních panelů</t>
  </si>
  <si>
    <t>-1105282021</t>
  </si>
  <si>
    <t>Poznámka k položce:_x000d_
jedná se o plochu 96,5m2_x000d_
panely budou uloženy na pískový podsyp_x000d_
po ukonční stavebních prací bude ochrana odstraněna</t>
  </si>
  <si>
    <t>R08</t>
  </si>
  <si>
    <t>Přeložení dotčených inženýrských sítí</t>
  </si>
  <si>
    <t>354257805</t>
  </si>
  <si>
    <t>Poznámka k položce:_x000d_
př. D.1</t>
  </si>
  <si>
    <t>R09</t>
  </si>
  <si>
    <t>Kontrolní zkoušky materiálu těsnící stěny</t>
  </si>
  <si>
    <t>1618569827</t>
  </si>
  <si>
    <t>Poznámka k položce:_x000d_
 - laboratorní zkoušky (3 vrty, z každého 3ks vzorků)_x000d_
 - poloha kontrolních vrtů bude určena na místě zástupcem investora_x000d_
 - budou provedeny zkoušky na pevnost směsi v prostém tlaku a propustnost</t>
  </si>
  <si>
    <t>R13</t>
  </si>
  <si>
    <t>Pasportizace technického stavu příjezdových komunikací před a po dokončení stavby</t>
  </si>
  <si>
    <t>49656456</t>
  </si>
  <si>
    <t>Poznámka k položce:_x000d_
Před zahájením stavby zpracuje zhotovitel pasportizaci technického stavu příjezdových komunikací, které budou nebo by mohly být během stavby dotčeny nebo poškozeny stavebními pracemi, jako podklad při řešení případných sporů o vzniku škod (včetně fotodokumentace stavu dotčených pozemků dočasného záboru před i po ukončení prací)_x000d__x000d_
dtto po dokončení</t>
  </si>
  <si>
    <t>VRN3</t>
  </si>
  <si>
    <t>Zařízení staveniště</t>
  </si>
  <si>
    <t>030001000</t>
  </si>
  <si>
    <t>-1959250577</t>
  </si>
  <si>
    <t>033002000</t>
  </si>
  <si>
    <t>Připojení staveniště na inženýrské sítě</t>
  </si>
  <si>
    <t>-1064373803</t>
  </si>
  <si>
    <t>034002000</t>
  </si>
  <si>
    <t>Zabezpečení staveniště</t>
  </si>
  <si>
    <t>1014508145</t>
  </si>
  <si>
    <t>039002000</t>
  </si>
  <si>
    <t>Zrušení zařízení staveniště</t>
  </si>
  <si>
    <t>1790768082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</si>
</sst>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5" fillId="0" borderId="0" xfId="0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32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34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37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38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39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40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41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42</v>
      </c>
      <c r="E29" s="46"/>
      <c r="F29" s="31" t="s">
        <v>43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44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45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46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47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51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52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53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54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53</v>
      </c>
      <c r="AI60" s="41"/>
      <c r="AJ60" s="41"/>
      <c r="AK60" s="41"/>
      <c r="AL60" s="41"/>
      <c r="AM60" s="63" t="s">
        <v>54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55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56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53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54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53</v>
      </c>
      <c r="AI75" s="41"/>
      <c r="AJ75" s="41"/>
      <c r="AK75" s="41"/>
      <c r="AL75" s="41"/>
      <c r="AM75" s="63" t="s">
        <v>54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57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3169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Jez Spytihněv – zajištění průsaků a měření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Spytihněv, k.ú. Spytihněv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2. 8. 2022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VODNÍ DÍLA - TBD a.s.</v>
      </c>
      <c r="AN89" s="70"/>
      <c r="AO89" s="70"/>
      <c r="AP89" s="70"/>
      <c r="AQ89" s="39"/>
      <c r="AR89" s="43"/>
      <c r="AS89" s="80" t="s">
        <v>58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35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59</v>
      </c>
      <c r="D92" s="93"/>
      <c r="E92" s="93"/>
      <c r="F92" s="93"/>
      <c r="G92" s="93"/>
      <c r="H92" s="94"/>
      <c r="I92" s="95" t="s">
        <v>60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61</v>
      </c>
      <c r="AH92" s="93"/>
      <c r="AI92" s="93"/>
      <c r="AJ92" s="93"/>
      <c r="AK92" s="93"/>
      <c r="AL92" s="93"/>
      <c r="AM92" s="93"/>
      <c r="AN92" s="95" t="s">
        <v>62</v>
      </c>
      <c r="AO92" s="93"/>
      <c r="AP92" s="97"/>
      <c r="AQ92" s="98" t="s">
        <v>63</v>
      </c>
      <c r="AR92" s="43"/>
      <c r="AS92" s="99" t="s">
        <v>64</v>
      </c>
      <c r="AT92" s="100" t="s">
        <v>65</v>
      </c>
      <c r="AU92" s="100" t="s">
        <v>66</v>
      </c>
      <c r="AV92" s="100" t="s">
        <v>67</v>
      </c>
      <c r="AW92" s="100" t="s">
        <v>68</v>
      </c>
      <c r="AX92" s="100" t="s">
        <v>69</v>
      </c>
      <c r="AY92" s="100" t="s">
        <v>70</v>
      </c>
      <c r="AZ92" s="100" t="s">
        <v>71</v>
      </c>
      <c r="BA92" s="100" t="s">
        <v>72</v>
      </c>
      <c r="BB92" s="100" t="s">
        <v>73</v>
      </c>
      <c r="BC92" s="100" t="s">
        <v>74</v>
      </c>
      <c r="BD92" s="101" t="s">
        <v>75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76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ROUND(SUM(AS95:AS96),2)</f>
        <v>0</v>
      </c>
      <c r="AT94" s="113">
        <f>ROUND(SUM(AV94:AW94),2)</f>
        <v>0</v>
      </c>
      <c r="AU94" s="114">
        <f>ROUND(SUM(AU95:AU96),5)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ROUND(SUM(AZ95:AZ96),2)</f>
        <v>0</v>
      </c>
      <c r="BA94" s="113">
        <f>ROUND(SUM(BA95:BA96),2)</f>
        <v>0</v>
      </c>
      <c r="BB94" s="113">
        <f>ROUND(SUM(BB95:BB96),2)</f>
        <v>0</v>
      </c>
      <c r="BC94" s="113">
        <f>ROUND(SUM(BC95:BC96),2)</f>
        <v>0</v>
      </c>
      <c r="BD94" s="115">
        <f>ROUND(SUM(BD95:BD96),2)</f>
        <v>0</v>
      </c>
      <c r="BE94" s="6"/>
      <c r="BS94" s="116" t="s">
        <v>77</v>
      </c>
      <c r="BT94" s="116" t="s">
        <v>78</v>
      </c>
      <c r="BU94" s="117" t="s">
        <v>79</v>
      </c>
      <c r="BV94" s="116" t="s">
        <v>80</v>
      </c>
      <c r="BW94" s="116" t="s">
        <v>5</v>
      </c>
      <c r="BX94" s="116" t="s">
        <v>81</v>
      </c>
      <c r="CL94" s="116" t="s">
        <v>1</v>
      </c>
    </row>
    <row r="95" s="7" customFormat="1" ht="16.5" customHeight="1">
      <c r="A95" s="118" t="s">
        <v>82</v>
      </c>
      <c r="B95" s="119"/>
      <c r="C95" s="120"/>
      <c r="D95" s="121" t="s">
        <v>83</v>
      </c>
      <c r="E95" s="121"/>
      <c r="F95" s="121"/>
      <c r="G95" s="121"/>
      <c r="H95" s="121"/>
      <c r="I95" s="122"/>
      <c r="J95" s="121" t="s">
        <v>84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'3169_01 - Zajištění průsa...'!J30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85</v>
      </c>
      <c r="AR95" s="125"/>
      <c r="AS95" s="126">
        <v>0</v>
      </c>
      <c r="AT95" s="127">
        <f>ROUND(SUM(AV95:AW95),2)</f>
        <v>0</v>
      </c>
      <c r="AU95" s="128">
        <f>'3169_01 - Zajištění průsa...'!P128</f>
        <v>0</v>
      </c>
      <c r="AV95" s="127">
        <f>'3169_01 - Zajištění průsa...'!J33</f>
        <v>0</v>
      </c>
      <c r="AW95" s="127">
        <f>'3169_01 - Zajištění průsa...'!J34</f>
        <v>0</v>
      </c>
      <c r="AX95" s="127">
        <f>'3169_01 - Zajištění průsa...'!J35</f>
        <v>0</v>
      </c>
      <c r="AY95" s="127">
        <f>'3169_01 - Zajištění průsa...'!J36</f>
        <v>0</v>
      </c>
      <c r="AZ95" s="127">
        <f>'3169_01 - Zajištění průsa...'!F33</f>
        <v>0</v>
      </c>
      <c r="BA95" s="127">
        <f>'3169_01 - Zajištění průsa...'!F34</f>
        <v>0</v>
      </c>
      <c r="BB95" s="127">
        <f>'3169_01 - Zajištění průsa...'!F35</f>
        <v>0</v>
      </c>
      <c r="BC95" s="127">
        <f>'3169_01 - Zajištění průsa...'!F36</f>
        <v>0</v>
      </c>
      <c r="BD95" s="129">
        <f>'3169_01 - Zajištění průsa...'!F37</f>
        <v>0</v>
      </c>
      <c r="BE95" s="7"/>
      <c r="BT95" s="130" t="s">
        <v>86</v>
      </c>
      <c r="BV95" s="130" t="s">
        <v>80</v>
      </c>
      <c r="BW95" s="130" t="s">
        <v>87</v>
      </c>
      <c r="BX95" s="130" t="s">
        <v>5</v>
      </c>
      <c r="CL95" s="130" t="s">
        <v>1</v>
      </c>
      <c r="CM95" s="130" t="s">
        <v>88</v>
      </c>
    </row>
    <row r="96" s="7" customFormat="1" ht="16.5" customHeight="1">
      <c r="A96" s="118" t="s">
        <v>82</v>
      </c>
      <c r="B96" s="119"/>
      <c r="C96" s="120"/>
      <c r="D96" s="121" t="s">
        <v>89</v>
      </c>
      <c r="E96" s="121"/>
      <c r="F96" s="121"/>
      <c r="G96" s="121"/>
      <c r="H96" s="121"/>
      <c r="I96" s="122"/>
      <c r="J96" s="121" t="s">
        <v>90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'3169_02 - Ostatní náklady'!J30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85</v>
      </c>
      <c r="AR96" s="125"/>
      <c r="AS96" s="131">
        <v>0</v>
      </c>
      <c r="AT96" s="132">
        <f>ROUND(SUM(AV96:AW96),2)</f>
        <v>0</v>
      </c>
      <c r="AU96" s="133">
        <f>'3169_02 - Ostatní náklady'!P119</f>
        <v>0</v>
      </c>
      <c r="AV96" s="132">
        <f>'3169_02 - Ostatní náklady'!J33</f>
        <v>0</v>
      </c>
      <c r="AW96" s="132">
        <f>'3169_02 - Ostatní náklady'!J34</f>
        <v>0</v>
      </c>
      <c r="AX96" s="132">
        <f>'3169_02 - Ostatní náklady'!J35</f>
        <v>0</v>
      </c>
      <c r="AY96" s="132">
        <f>'3169_02 - Ostatní náklady'!J36</f>
        <v>0</v>
      </c>
      <c r="AZ96" s="132">
        <f>'3169_02 - Ostatní náklady'!F33</f>
        <v>0</v>
      </c>
      <c r="BA96" s="132">
        <f>'3169_02 - Ostatní náklady'!F34</f>
        <v>0</v>
      </c>
      <c r="BB96" s="132">
        <f>'3169_02 - Ostatní náklady'!F35</f>
        <v>0</v>
      </c>
      <c r="BC96" s="132">
        <f>'3169_02 - Ostatní náklady'!F36</f>
        <v>0</v>
      </c>
      <c r="BD96" s="134">
        <f>'3169_02 - Ostatní náklady'!F37</f>
        <v>0</v>
      </c>
      <c r="BE96" s="7"/>
      <c r="BT96" s="130" t="s">
        <v>86</v>
      </c>
      <c r="BV96" s="130" t="s">
        <v>80</v>
      </c>
      <c r="BW96" s="130" t="s">
        <v>91</v>
      </c>
      <c r="BX96" s="130" t="s">
        <v>5</v>
      </c>
      <c r="CL96" s="130" t="s">
        <v>1</v>
      </c>
      <c r="CM96" s="130" t="s">
        <v>88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zDCPsllEDLCD/7eUk0Lmuo9/QdBbuaKATtPeBx5yP9lIGGPcmjPI86hXXw8/C2vmRiHWoMMKqed03ZkE9Gwz3Q==" hashValue="sw7P1eiMyMSUq4zDKr4drla71heybQl8LsxjmN/bLynPO+scauNwpnIugS3h8R/UBR8mqRRZhaGndHxYHRg9qg==" algorithmName="SHA-512" password="CC3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3169_01 - Zajištění průsa...'!C2" display="/"/>
    <hyperlink ref="A96" location="'3169_02 - Ostatní náklad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87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Jez Spytihněv – zajištění průsaků a měření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94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ROUND(J128,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ROUND((SUM(BE128:BE341)),  2)</f>
        <v>0</v>
      </c>
      <c r="G33" s="37"/>
      <c r="H33" s="37"/>
      <c r="I33" s="154">
        <v>0.20999999999999999</v>
      </c>
      <c r="J33" s="153">
        <f>ROUND(((SUM(BE128:BE341))*I33),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ROUND((SUM(BF128:BF341)),  2)</f>
        <v>0</v>
      </c>
      <c r="G34" s="37"/>
      <c r="H34" s="37"/>
      <c r="I34" s="154">
        <v>0.14999999999999999</v>
      </c>
      <c r="J34" s="153">
        <f>ROUND(((SUM(BF128:BF341))*I34),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ROUND((SUM(BG128:BG341)),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ROUND((SUM(BH128:BH341)),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ROUND((SUM(BI128:BI341)),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Jez Spytihněv – zajištění průsaků a měření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3169_01 - Zajištění průsaků a měření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Spytihněv, k.ú. Spytihněv</v>
      </c>
      <c r="G89" s="39"/>
      <c r="H89" s="39"/>
      <c r="I89" s="31" t="s">
        <v>22</v>
      </c>
      <c r="J89" s="78" t="str">
        <f>IF(J12="","",J12)</f>
        <v>2. 8. 2022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31</v>
      </c>
      <c r="J91" s="35" t="str">
        <f>E21</f>
        <v>VODNÍ DÍLA - TBD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100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101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102</v>
      </c>
      <c r="E99" s="187"/>
      <c r="F99" s="187"/>
      <c r="G99" s="187"/>
      <c r="H99" s="187"/>
      <c r="I99" s="187"/>
      <c r="J99" s="188">
        <f>J178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103</v>
      </c>
      <c r="E100" s="187"/>
      <c r="F100" s="187"/>
      <c r="G100" s="187"/>
      <c r="H100" s="187"/>
      <c r="I100" s="187"/>
      <c r="J100" s="188">
        <f>J242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104</v>
      </c>
      <c r="E101" s="187"/>
      <c r="F101" s="187"/>
      <c r="G101" s="187"/>
      <c r="H101" s="187"/>
      <c r="I101" s="187"/>
      <c r="J101" s="188">
        <f>J246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105</v>
      </c>
      <c r="E102" s="187"/>
      <c r="F102" s="187"/>
      <c r="G102" s="187"/>
      <c r="H102" s="187"/>
      <c r="I102" s="187"/>
      <c r="J102" s="188">
        <f>J250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106</v>
      </c>
      <c r="E103" s="187"/>
      <c r="F103" s="187"/>
      <c r="G103" s="187"/>
      <c r="H103" s="187"/>
      <c r="I103" s="187"/>
      <c r="J103" s="188">
        <f>J260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107</v>
      </c>
      <c r="E104" s="187"/>
      <c r="F104" s="187"/>
      <c r="G104" s="187"/>
      <c r="H104" s="187"/>
      <c r="I104" s="187"/>
      <c r="J104" s="188">
        <f>J286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108</v>
      </c>
      <c r="E105" s="187"/>
      <c r="F105" s="187"/>
      <c r="G105" s="187"/>
      <c r="H105" s="187"/>
      <c r="I105" s="187"/>
      <c r="J105" s="188">
        <f>J311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109</v>
      </c>
      <c r="E106" s="187"/>
      <c r="F106" s="187"/>
      <c r="G106" s="187"/>
      <c r="H106" s="187"/>
      <c r="I106" s="187"/>
      <c r="J106" s="188">
        <f>J329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110</v>
      </c>
      <c r="E107" s="181"/>
      <c r="F107" s="181"/>
      <c r="G107" s="181"/>
      <c r="H107" s="181"/>
      <c r="I107" s="181"/>
      <c r="J107" s="182">
        <f>J332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111</v>
      </c>
      <c r="E108" s="187"/>
      <c r="F108" s="187"/>
      <c r="G108" s="187"/>
      <c r="H108" s="187"/>
      <c r="I108" s="187"/>
      <c r="J108" s="188">
        <f>J333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112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16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73" t="str">
        <f>E7</f>
        <v>Jez Spytihněv – zajištění průsaků a měření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93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3169_01 - Zajištění průsaků a měření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20</v>
      </c>
      <c r="D122" s="39"/>
      <c r="E122" s="39"/>
      <c r="F122" s="26" t="str">
        <f>F12</f>
        <v>Spytihněv, k.ú. Spytihněv</v>
      </c>
      <c r="G122" s="39"/>
      <c r="H122" s="39"/>
      <c r="I122" s="31" t="s">
        <v>22</v>
      </c>
      <c r="J122" s="78" t="str">
        <f>IF(J12="","",J12)</f>
        <v>2. 8. 2022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25.65" customHeight="1">
      <c r="A124" s="37"/>
      <c r="B124" s="38"/>
      <c r="C124" s="31" t="s">
        <v>24</v>
      </c>
      <c r="D124" s="39"/>
      <c r="E124" s="39"/>
      <c r="F124" s="26" t="str">
        <f>E15</f>
        <v>Povodí Moravy, s.p.</v>
      </c>
      <c r="G124" s="39"/>
      <c r="H124" s="39"/>
      <c r="I124" s="31" t="s">
        <v>31</v>
      </c>
      <c r="J124" s="35" t="str">
        <f>E21</f>
        <v>VODNÍ DÍLA - TBD a.s.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29</v>
      </c>
      <c r="D125" s="39"/>
      <c r="E125" s="39"/>
      <c r="F125" s="26" t="str">
        <f>IF(E18="","",E18)</f>
        <v>Vyplň údaj</v>
      </c>
      <c r="G125" s="39"/>
      <c r="H125" s="39"/>
      <c r="I125" s="31" t="s">
        <v>35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113</v>
      </c>
      <c r="D127" s="193" t="s">
        <v>63</v>
      </c>
      <c r="E127" s="193" t="s">
        <v>59</v>
      </c>
      <c r="F127" s="193" t="s">
        <v>60</v>
      </c>
      <c r="G127" s="193" t="s">
        <v>114</v>
      </c>
      <c r="H127" s="193" t="s">
        <v>115</v>
      </c>
      <c r="I127" s="193" t="s">
        <v>116</v>
      </c>
      <c r="J127" s="193" t="s">
        <v>97</v>
      </c>
      <c r="K127" s="194" t="s">
        <v>117</v>
      </c>
      <c r="L127" s="195"/>
      <c r="M127" s="99" t="s">
        <v>1</v>
      </c>
      <c r="N127" s="100" t="s">
        <v>42</v>
      </c>
      <c r="O127" s="100" t="s">
        <v>118</v>
      </c>
      <c r="P127" s="100" t="s">
        <v>119</v>
      </c>
      <c r="Q127" s="100" t="s">
        <v>120</v>
      </c>
      <c r="R127" s="100" t="s">
        <v>121</v>
      </c>
      <c r="S127" s="100" t="s">
        <v>122</v>
      </c>
      <c r="T127" s="101" t="s">
        <v>123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124</v>
      </c>
      <c r="D128" s="39"/>
      <c r="E128" s="39"/>
      <c r="F128" s="39"/>
      <c r="G128" s="39"/>
      <c r="H128" s="39"/>
      <c r="I128" s="39"/>
      <c r="J128" s="196">
        <f>BK128</f>
        <v>0</v>
      </c>
      <c r="K128" s="39"/>
      <c r="L128" s="43"/>
      <c r="M128" s="102"/>
      <c r="N128" s="197"/>
      <c r="O128" s="103"/>
      <c r="P128" s="198">
        <f>P129+P332</f>
        <v>0</v>
      </c>
      <c r="Q128" s="103"/>
      <c r="R128" s="198">
        <f>R129+R332</f>
        <v>6.1693197999999994</v>
      </c>
      <c r="S128" s="103"/>
      <c r="T128" s="199">
        <f>T129+T332</f>
        <v>127.57974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77</v>
      </c>
      <c r="AU128" s="16" t="s">
        <v>99</v>
      </c>
      <c r="BK128" s="200">
        <f>BK129+BK332</f>
        <v>0</v>
      </c>
    </row>
    <row r="129" s="12" customFormat="1" ht="25.92" customHeight="1">
      <c r="A129" s="12"/>
      <c r="B129" s="201"/>
      <c r="C129" s="202"/>
      <c r="D129" s="203" t="s">
        <v>77</v>
      </c>
      <c r="E129" s="204" t="s">
        <v>125</v>
      </c>
      <c r="F129" s="204" t="s">
        <v>126</v>
      </c>
      <c r="G129" s="202"/>
      <c r="H129" s="202"/>
      <c r="I129" s="205"/>
      <c r="J129" s="206">
        <f>BK129</f>
        <v>0</v>
      </c>
      <c r="K129" s="202"/>
      <c r="L129" s="207"/>
      <c r="M129" s="208"/>
      <c r="N129" s="209"/>
      <c r="O129" s="209"/>
      <c r="P129" s="210">
        <f>P130+P178+P242+P246+P250+P260+P286+P311+P329</f>
        <v>0</v>
      </c>
      <c r="Q129" s="209"/>
      <c r="R129" s="210">
        <f>R130+R178+R242+R246+R250+R260+R286+R311+R329</f>
        <v>6.1613197999999993</v>
      </c>
      <c r="S129" s="209"/>
      <c r="T129" s="211">
        <f>T130+T178+T242+T246+T250+T260+T286+T311+T329</f>
        <v>127.25974000000001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2" t="s">
        <v>86</v>
      </c>
      <c r="AT129" s="213" t="s">
        <v>77</v>
      </c>
      <c r="AU129" s="213" t="s">
        <v>78</v>
      </c>
      <c r="AY129" s="212" t="s">
        <v>127</v>
      </c>
      <c r="BK129" s="214">
        <f>BK130+BK178+BK242+BK246+BK250+BK260+BK286+BK311+BK329</f>
        <v>0</v>
      </c>
    </row>
    <row r="130" s="12" customFormat="1" ht="22.8" customHeight="1">
      <c r="A130" s="12"/>
      <c r="B130" s="201"/>
      <c r="C130" s="202"/>
      <c r="D130" s="203" t="s">
        <v>77</v>
      </c>
      <c r="E130" s="215" t="s">
        <v>86</v>
      </c>
      <c r="F130" s="215" t="s">
        <v>128</v>
      </c>
      <c r="G130" s="202"/>
      <c r="H130" s="202"/>
      <c r="I130" s="205"/>
      <c r="J130" s="216">
        <f>BK130</f>
        <v>0</v>
      </c>
      <c r="K130" s="202"/>
      <c r="L130" s="207"/>
      <c r="M130" s="208"/>
      <c r="N130" s="209"/>
      <c r="O130" s="209"/>
      <c r="P130" s="210">
        <f>SUM(P131:P177)</f>
        <v>0</v>
      </c>
      <c r="Q130" s="209"/>
      <c r="R130" s="210">
        <f>SUM(R131:R177)</f>
        <v>0.0023519999999999999</v>
      </c>
      <c r="S130" s="209"/>
      <c r="T130" s="211">
        <f>SUM(T131:T177)</f>
        <v>127.09700000000001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2" t="s">
        <v>86</v>
      </c>
      <c r="AT130" s="213" t="s">
        <v>77</v>
      </c>
      <c r="AU130" s="213" t="s">
        <v>86</v>
      </c>
      <c r="AY130" s="212" t="s">
        <v>127</v>
      </c>
      <c r="BK130" s="214">
        <f>SUM(BK131:BK177)</f>
        <v>0</v>
      </c>
    </row>
    <row r="131" s="2" customFormat="1" ht="24.15" customHeight="1">
      <c r="A131" s="37"/>
      <c r="B131" s="38"/>
      <c r="C131" s="217" t="s">
        <v>86</v>
      </c>
      <c r="D131" s="217" t="s">
        <v>129</v>
      </c>
      <c r="E131" s="218" t="s">
        <v>130</v>
      </c>
      <c r="F131" s="219" t="s">
        <v>131</v>
      </c>
      <c r="G131" s="220" t="s">
        <v>132</v>
      </c>
      <c r="H131" s="221">
        <v>1.5</v>
      </c>
      <c r="I131" s="222"/>
      <c r="J131" s="223">
        <f>ROUND(I131*H131,2)</f>
        <v>0</v>
      </c>
      <c r="K131" s="219" t="s">
        <v>133</v>
      </c>
      <c r="L131" s="43"/>
      <c r="M131" s="224" t="s">
        <v>1</v>
      </c>
      <c r="N131" s="225" t="s">
        <v>43</v>
      </c>
      <c r="O131" s="90"/>
      <c r="P131" s="226">
        <f>O131*H131</f>
        <v>0</v>
      </c>
      <c r="Q131" s="226">
        <v>0</v>
      </c>
      <c r="R131" s="226">
        <f>Q131*H131</f>
        <v>0</v>
      </c>
      <c r="S131" s="226">
        <v>0.26000000000000001</v>
      </c>
      <c r="T131" s="227">
        <f>S131*H131</f>
        <v>0.39000000000000001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8" t="s">
        <v>134</v>
      </c>
      <c r="AT131" s="228" t="s">
        <v>129</v>
      </c>
      <c r="AU131" s="228" t="s">
        <v>88</v>
      </c>
      <c r="AY131" s="16" t="s">
        <v>127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6" t="s">
        <v>86</v>
      </c>
      <c r="BK131" s="229">
        <f>ROUND(I131*H131,2)</f>
        <v>0</v>
      </c>
      <c r="BL131" s="16" t="s">
        <v>134</v>
      </c>
      <c r="BM131" s="228" t="s">
        <v>135</v>
      </c>
    </row>
    <row r="132" s="2" customFormat="1">
      <c r="A132" s="37"/>
      <c r="B132" s="38"/>
      <c r="C132" s="39"/>
      <c r="D132" s="230" t="s">
        <v>136</v>
      </c>
      <c r="E132" s="39"/>
      <c r="F132" s="231" t="s">
        <v>137</v>
      </c>
      <c r="G132" s="39"/>
      <c r="H132" s="39"/>
      <c r="I132" s="232"/>
      <c r="J132" s="39"/>
      <c r="K132" s="39"/>
      <c r="L132" s="43"/>
      <c r="M132" s="233"/>
      <c r="N132" s="234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136</v>
      </c>
      <c r="AU132" s="16" t="s">
        <v>88</v>
      </c>
    </row>
    <row r="133" s="13" customFormat="1">
      <c r="A133" s="13"/>
      <c r="B133" s="235"/>
      <c r="C133" s="236"/>
      <c r="D133" s="230" t="s">
        <v>138</v>
      </c>
      <c r="E133" s="237" t="s">
        <v>1</v>
      </c>
      <c r="F133" s="238" t="s">
        <v>139</v>
      </c>
      <c r="G133" s="236"/>
      <c r="H133" s="239">
        <v>1.5</v>
      </c>
      <c r="I133" s="240"/>
      <c r="J133" s="236"/>
      <c r="K133" s="236"/>
      <c r="L133" s="241"/>
      <c r="M133" s="242"/>
      <c r="N133" s="243"/>
      <c r="O133" s="243"/>
      <c r="P133" s="243"/>
      <c r="Q133" s="243"/>
      <c r="R133" s="243"/>
      <c r="S133" s="243"/>
      <c r="T133" s="24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5" t="s">
        <v>138</v>
      </c>
      <c r="AU133" s="245" t="s">
        <v>88</v>
      </c>
      <c r="AV133" s="13" t="s">
        <v>88</v>
      </c>
      <c r="AW133" s="13" t="s">
        <v>34</v>
      </c>
      <c r="AX133" s="13" t="s">
        <v>86</v>
      </c>
      <c r="AY133" s="245" t="s">
        <v>127</v>
      </c>
    </row>
    <row r="134" s="2" customFormat="1" ht="24.15" customHeight="1">
      <c r="A134" s="37"/>
      <c r="B134" s="38"/>
      <c r="C134" s="217" t="s">
        <v>88</v>
      </c>
      <c r="D134" s="217" t="s">
        <v>129</v>
      </c>
      <c r="E134" s="218" t="s">
        <v>140</v>
      </c>
      <c r="F134" s="219" t="s">
        <v>141</v>
      </c>
      <c r="G134" s="220" t="s">
        <v>142</v>
      </c>
      <c r="H134" s="221">
        <v>96.5</v>
      </c>
      <c r="I134" s="222"/>
      <c r="J134" s="223">
        <f>ROUND(I134*H134,2)</f>
        <v>0</v>
      </c>
      <c r="K134" s="219" t="s">
        <v>133</v>
      </c>
      <c r="L134" s="43"/>
      <c r="M134" s="224" t="s">
        <v>1</v>
      </c>
      <c r="N134" s="225" t="s">
        <v>43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1.3</v>
      </c>
      <c r="T134" s="227">
        <f>S134*H134</f>
        <v>125.45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134</v>
      </c>
      <c r="AT134" s="228" t="s">
        <v>129</v>
      </c>
      <c r="AU134" s="228" t="s">
        <v>88</v>
      </c>
      <c r="AY134" s="16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86</v>
      </c>
      <c r="BK134" s="229">
        <f>ROUND(I134*H134,2)</f>
        <v>0</v>
      </c>
      <c r="BL134" s="16" t="s">
        <v>134</v>
      </c>
      <c r="BM134" s="228" t="s">
        <v>143</v>
      </c>
    </row>
    <row r="135" s="2" customFormat="1">
      <c r="A135" s="37"/>
      <c r="B135" s="38"/>
      <c r="C135" s="39"/>
      <c r="D135" s="230" t="s">
        <v>136</v>
      </c>
      <c r="E135" s="39"/>
      <c r="F135" s="231" t="s">
        <v>144</v>
      </c>
      <c r="G135" s="39"/>
      <c r="H135" s="39"/>
      <c r="I135" s="232"/>
      <c r="J135" s="39"/>
      <c r="K135" s="39"/>
      <c r="L135" s="43"/>
      <c r="M135" s="233"/>
      <c r="N135" s="234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136</v>
      </c>
      <c r="AU135" s="16" t="s">
        <v>88</v>
      </c>
    </row>
    <row r="136" s="13" customFormat="1">
      <c r="A136" s="13"/>
      <c r="B136" s="235"/>
      <c r="C136" s="236"/>
      <c r="D136" s="230" t="s">
        <v>138</v>
      </c>
      <c r="E136" s="237" t="s">
        <v>1</v>
      </c>
      <c r="F136" s="238" t="s">
        <v>145</v>
      </c>
      <c r="G136" s="236"/>
      <c r="H136" s="239">
        <v>96.5</v>
      </c>
      <c r="I136" s="240"/>
      <c r="J136" s="236"/>
      <c r="K136" s="236"/>
      <c r="L136" s="241"/>
      <c r="M136" s="242"/>
      <c r="N136" s="243"/>
      <c r="O136" s="243"/>
      <c r="P136" s="243"/>
      <c r="Q136" s="243"/>
      <c r="R136" s="243"/>
      <c r="S136" s="243"/>
      <c r="T136" s="244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5" t="s">
        <v>138</v>
      </c>
      <c r="AU136" s="245" t="s">
        <v>88</v>
      </c>
      <c r="AV136" s="13" t="s">
        <v>88</v>
      </c>
      <c r="AW136" s="13" t="s">
        <v>34</v>
      </c>
      <c r="AX136" s="13" t="s">
        <v>86</v>
      </c>
      <c r="AY136" s="245" t="s">
        <v>127</v>
      </c>
    </row>
    <row r="137" s="2" customFormat="1" ht="24.15" customHeight="1">
      <c r="A137" s="37"/>
      <c r="B137" s="38"/>
      <c r="C137" s="217" t="s">
        <v>146</v>
      </c>
      <c r="D137" s="217" t="s">
        <v>129</v>
      </c>
      <c r="E137" s="218" t="s">
        <v>147</v>
      </c>
      <c r="F137" s="219" t="s">
        <v>148</v>
      </c>
      <c r="G137" s="220" t="s">
        <v>132</v>
      </c>
      <c r="H137" s="221">
        <v>1.8999999999999999</v>
      </c>
      <c r="I137" s="222"/>
      <c r="J137" s="223">
        <f>ROUND(I137*H137,2)</f>
        <v>0</v>
      </c>
      <c r="K137" s="219" t="s">
        <v>133</v>
      </c>
      <c r="L137" s="43"/>
      <c r="M137" s="224" t="s">
        <v>1</v>
      </c>
      <c r="N137" s="225" t="s">
        <v>43</v>
      </c>
      <c r="O137" s="90"/>
      <c r="P137" s="226">
        <f>O137*H137</f>
        <v>0</v>
      </c>
      <c r="Q137" s="226">
        <v>8.0000000000000007E-05</v>
      </c>
      <c r="R137" s="226">
        <f>Q137*H137</f>
        <v>0.00015200000000000001</v>
      </c>
      <c r="S137" s="226">
        <v>0.23000000000000001</v>
      </c>
      <c r="T137" s="227">
        <f>S137*H137</f>
        <v>0.437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8" t="s">
        <v>134</v>
      </c>
      <c r="AT137" s="228" t="s">
        <v>129</v>
      </c>
      <c r="AU137" s="228" t="s">
        <v>88</v>
      </c>
      <c r="AY137" s="16" t="s">
        <v>127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6" t="s">
        <v>86</v>
      </c>
      <c r="BK137" s="229">
        <f>ROUND(I137*H137,2)</f>
        <v>0</v>
      </c>
      <c r="BL137" s="16" t="s">
        <v>134</v>
      </c>
      <c r="BM137" s="228" t="s">
        <v>149</v>
      </c>
    </row>
    <row r="138" s="2" customFormat="1">
      <c r="A138" s="37"/>
      <c r="B138" s="38"/>
      <c r="C138" s="39"/>
      <c r="D138" s="230" t="s">
        <v>136</v>
      </c>
      <c r="E138" s="39"/>
      <c r="F138" s="231" t="s">
        <v>150</v>
      </c>
      <c r="G138" s="39"/>
      <c r="H138" s="39"/>
      <c r="I138" s="232"/>
      <c r="J138" s="39"/>
      <c r="K138" s="39"/>
      <c r="L138" s="43"/>
      <c r="M138" s="233"/>
      <c r="N138" s="234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136</v>
      </c>
      <c r="AU138" s="16" t="s">
        <v>88</v>
      </c>
    </row>
    <row r="139" s="13" customFormat="1">
      <c r="A139" s="13"/>
      <c r="B139" s="235"/>
      <c r="C139" s="236"/>
      <c r="D139" s="230" t="s">
        <v>138</v>
      </c>
      <c r="E139" s="237" t="s">
        <v>1</v>
      </c>
      <c r="F139" s="238" t="s">
        <v>151</v>
      </c>
      <c r="G139" s="236"/>
      <c r="H139" s="239">
        <v>1.8999999999999999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5" t="s">
        <v>138</v>
      </c>
      <c r="AU139" s="245" t="s">
        <v>88</v>
      </c>
      <c r="AV139" s="13" t="s">
        <v>88</v>
      </c>
      <c r="AW139" s="13" t="s">
        <v>34</v>
      </c>
      <c r="AX139" s="13" t="s">
        <v>86</v>
      </c>
      <c r="AY139" s="245" t="s">
        <v>127</v>
      </c>
    </row>
    <row r="140" s="2" customFormat="1" ht="16.5" customHeight="1">
      <c r="A140" s="37"/>
      <c r="B140" s="38"/>
      <c r="C140" s="217" t="s">
        <v>134</v>
      </c>
      <c r="D140" s="217" t="s">
        <v>129</v>
      </c>
      <c r="E140" s="218" t="s">
        <v>152</v>
      </c>
      <c r="F140" s="219" t="s">
        <v>153</v>
      </c>
      <c r="G140" s="220" t="s">
        <v>154</v>
      </c>
      <c r="H140" s="221">
        <v>4</v>
      </c>
      <c r="I140" s="222"/>
      <c r="J140" s="223">
        <f>ROUND(I140*H140,2)</f>
        <v>0</v>
      </c>
      <c r="K140" s="219" t="s">
        <v>133</v>
      </c>
      <c r="L140" s="43"/>
      <c r="M140" s="224" t="s">
        <v>1</v>
      </c>
      <c r="N140" s="225" t="s">
        <v>43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0.20499999999999999</v>
      </c>
      <c r="T140" s="227">
        <f>S140*H140</f>
        <v>0.81999999999999995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134</v>
      </c>
      <c r="AT140" s="228" t="s">
        <v>129</v>
      </c>
      <c r="AU140" s="228" t="s">
        <v>88</v>
      </c>
      <c r="AY140" s="16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86</v>
      </c>
      <c r="BK140" s="229">
        <f>ROUND(I140*H140,2)</f>
        <v>0</v>
      </c>
      <c r="BL140" s="16" t="s">
        <v>134</v>
      </c>
      <c r="BM140" s="228" t="s">
        <v>155</v>
      </c>
    </row>
    <row r="141" s="2" customFormat="1">
      <c r="A141" s="37"/>
      <c r="B141" s="38"/>
      <c r="C141" s="39"/>
      <c r="D141" s="230" t="s">
        <v>136</v>
      </c>
      <c r="E141" s="39"/>
      <c r="F141" s="231" t="s">
        <v>156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136</v>
      </c>
      <c r="AU141" s="16" t="s">
        <v>88</v>
      </c>
    </row>
    <row r="142" s="13" customFormat="1">
      <c r="A142" s="13"/>
      <c r="B142" s="235"/>
      <c r="C142" s="236"/>
      <c r="D142" s="230" t="s">
        <v>138</v>
      </c>
      <c r="E142" s="237" t="s">
        <v>1</v>
      </c>
      <c r="F142" s="238" t="s">
        <v>157</v>
      </c>
      <c r="G142" s="236"/>
      <c r="H142" s="239">
        <v>4</v>
      </c>
      <c r="I142" s="240"/>
      <c r="J142" s="236"/>
      <c r="K142" s="236"/>
      <c r="L142" s="241"/>
      <c r="M142" s="242"/>
      <c r="N142" s="243"/>
      <c r="O142" s="243"/>
      <c r="P142" s="243"/>
      <c r="Q142" s="243"/>
      <c r="R142" s="243"/>
      <c r="S142" s="243"/>
      <c r="T142" s="24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5" t="s">
        <v>138</v>
      </c>
      <c r="AU142" s="245" t="s">
        <v>88</v>
      </c>
      <c r="AV142" s="13" t="s">
        <v>88</v>
      </c>
      <c r="AW142" s="13" t="s">
        <v>34</v>
      </c>
      <c r="AX142" s="13" t="s">
        <v>86</v>
      </c>
      <c r="AY142" s="245" t="s">
        <v>127</v>
      </c>
    </row>
    <row r="143" s="2" customFormat="1" ht="24.15" customHeight="1">
      <c r="A143" s="37"/>
      <c r="B143" s="38"/>
      <c r="C143" s="217" t="s">
        <v>158</v>
      </c>
      <c r="D143" s="217" t="s">
        <v>129</v>
      </c>
      <c r="E143" s="218" t="s">
        <v>159</v>
      </c>
      <c r="F143" s="219" t="s">
        <v>160</v>
      </c>
      <c r="G143" s="220" t="s">
        <v>132</v>
      </c>
      <c r="H143" s="221">
        <v>110</v>
      </c>
      <c r="I143" s="222"/>
      <c r="J143" s="223">
        <f>ROUND(I143*H143,2)</f>
        <v>0</v>
      </c>
      <c r="K143" s="219" t="s">
        <v>133</v>
      </c>
      <c r="L143" s="43"/>
      <c r="M143" s="224" t="s">
        <v>1</v>
      </c>
      <c r="N143" s="225" t="s">
        <v>43</v>
      </c>
      <c r="O143" s="90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28" t="s">
        <v>134</v>
      </c>
      <c r="AT143" s="228" t="s">
        <v>129</v>
      </c>
      <c r="AU143" s="228" t="s">
        <v>88</v>
      </c>
      <c r="AY143" s="16" t="s">
        <v>127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6" t="s">
        <v>86</v>
      </c>
      <c r="BK143" s="229">
        <f>ROUND(I143*H143,2)</f>
        <v>0</v>
      </c>
      <c r="BL143" s="16" t="s">
        <v>134</v>
      </c>
      <c r="BM143" s="228" t="s">
        <v>161</v>
      </c>
    </row>
    <row r="144" s="2" customFormat="1">
      <c r="A144" s="37"/>
      <c r="B144" s="38"/>
      <c r="C144" s="39"/>
      <c r="D144" s="230" t="s">
        <v>136</v>
      </c>
      <c r="E144" s="39"/>
      <c r="F144" s="231" t="s">
        <v>162</v>
      </c>
      <c r="G144" s="39"/>
      <c r="H144" s="39"/>
      <c r="I144" s="232"/>
      <c r="J144" s="39"/>
      <c r="K144" s="39"/>
      <c r="L144" s="43"/>
      <c r="M144" s="233"/>
      <c r="N144" s="234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136</v>
      </c>
      <c r="AU144" s="16" t="s">
        <v>88</v>
      </c>
    </row>
    <row r="145" s="13" customFormat="1">
      <c r="A145" s="13"/>
      <c r="B145" s="235"/>
      <c r="C145" s="236"/>
      <c r="D145" s="230" t="s">
        <v>138</v>
      </c>
      <c r="E145" s="237" t="s">
        <v>1</v>
      </c>
      <c r="F145" s="238" t="s">
        <v>163</v>
      </c>
      <c r="G145" s="236"/>
      <c r="H145" s="239">
        <v>110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5" t="s">
        <v>138</v>
      </c>
      <c r="AU145" s="245" t="s">
        <v>88</v>
      </c>
      <c r="AV145" s="13" t="s">
        <v>88</v>
      </c>
      <c r="AW145" s="13" t="s">
        <v>34</v>
      </c>
      <c r="AX145" s="13" t="s">
        <v>86</v>
      </c>
      <c r="AY145" s="245" t="s">
        <v>127</v>
      </c>
    </row>
    <row r="146" s="2" customFormat="1" ht="33" customHeight="1">
      <c r="A146" s="37"/>
      <c r="B146" s="38"/>
      <c r="C146" s="217" t="s">
        <v>164</v>
      </c>
      <c r="D146" s="217" t="s">
        <v>129</v>
      </c>
      <c r="E146" s="218" t="s">
        <v>165</v>
      </c>
      <c r="F146" s="219" t="s">
        <v>166</v>
      </c>
      <c r="G146" s="220" t="s">
        <v>142</v>
      </c>
      <c r="H146" s="221">
        <v>116.992</v>
      </c>
      <c r="I146" s="222"/>
      <c r="J146" s="223">
        <f>ROUND(I146*H146,2)</f>
        <v>0</v>
      </c>
      <c r="K146" s="219" t="s">
        <v>133</v>
      </c>
      <c r="L146" s="43"/>
      <c r="M146" s="224" t="s">
        <v>1</v>
      </c>
      <c r="N146" s="225" t="s">
        <v>43</v>
      </c>
      <c r="O146" s="90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8" t="s">
        <v>134</v>
      </c>
      <c r="AT146" s="228" t="s">
        <v>129</v>
      </c>
      <c r="AU146" s="228" t="s">
        <v>88</v>
      </c>
      <c r="AY146" s="16" t="s">
        <v>127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6" t="s">
        <v>86</v>
      </c>
      <c r="BK146" s="229">
        <f>ROUND(I146*H146,2)</f>
        <v>0</v>
      </c>
      <c r="BL146" s="16" t="s">
        <v>134</v>
      </c>
      <c r="BM146" s="228" t="s">
        <v>167</v>
      </c>
    </row>
    <row r="147" s="2" customFormat="1">
      <c r="A147" s="37"/>
      <c r="B147" s="38"/>
      <c r="C147" s="39"/>
      <c r="D147" s="230" t="s">
        <v>136</v>
      </c>
      <c r="E147" s="39"/>
      <c r="F147" s="231" t="s">
        <v>168</v>
      </c>
      <c r="G147" s="39"/>
      <c r="H147" s="39"/>
      <c r="I147" s="232"/>
      <c r="J147" s="39"/>
      <c r="K147" s="39"/>
      <c r="L147" s="43"/>
      <c r="M147" s="233"/>
      <c r="N147" s="234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136</v>
      </c>
      <c r="AU147" s="16" t="s">
        <v>88</v>
      </c>
    </row>
    <row r="148" s="13" customFormat="1">
      <c r="A148" s="13"/>
      <c r="B148" s="235"/>
      <c r="C148" s="236"/>
      <c r="D148" s="230" t="s">
        <v>138</v>
      </c>
      <c r="E148" s="237" t="s">
        <v>1</v>
      </c>
      <c r="F148" s="238" t="s">
        <v>169</v>
      </c>
      <c r="G148" s="236"/>
      <c r="H148" s="239">
        <v>68.400000000000006</v>
      </c>
      <c r="I148" s="240"/>
      <c r="J148" s="236"/>
      <c r="K148" s="236"/>
      <c r="L148" s="241"/>
      <c r="M148" s="242"/>
      <c r="N148" s="243"/>
      <c r="O148" s="243"/>
      <c r="P148" s="243"/>
      <c r="Q148" s="243"/>
      <c r="R148" s="243"/>
      <c r="S148" s="243"/>
      <c r="T148" s="244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5" t="s">
        <v>138</v>
      </c>
      <c r="AU148" s="245" t="s">
        <v>88</v>
      </c>
      <c r="AV148" s="13" t="s">
        <v>88</v>
      </c>
      <c r="AW148" s="13" t="s">
        <v>34</v>
      </c>
      <c r="AX148" s="13" t="s">
        <v>78</v>
      </c>
      <c r="AY148" s="245" t="s">
        <v>127</v>
      </c>
    </row>
    <row r="149" s="13" customFormat="1">
      <c r="A149" s="13"/>
      <c r="B149" s="235"/>
      <c r="C149" s="236"/>
      <c r="D149" s="230" t="s">
        <v>138</v>
      </c>
      <c r="E149" s="237" t="s">
        <v>1</v>
      </c>
      <c r="F149" s="238" t="s">
        <v>170</v>
      </c>
      <c r="G149" s="236"/>
      <c r="H149" s="239">
        <v>48.591999999999999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5" t="s">
        <v>138</v>
      </c>
      <c r="AU149" s="245" t="s">
        <v>88</v>
      </c>
      <c r="AV149" s="13" t="s">
        <v>88</v>
      </c>
      <c r="AW149" s="13" t="s">
        <v>34</v>
      </c>
      <c r="AX149" s="13" t="s">
        <v>78</v>
      </c>
      <c r="AY149" s="245" t="s">
        <v>127</v>
      </c>
    </row>
    <row r="150" s="2" customFormat="1" ht="33" customHeight="1">
      <c r="A150" s="37"/>
      <c r="B150" s="38"/>
      <c r="C150" s="217" t="s">
        <v>171</v>
      </c>
      <c r="D150" s="217" t="s">
        <v>129</v>
      </c>
      <c r="E150" s="218" t="s">
        <v>172</v>
      </c>
      <c r="F150" s="219" t="s">
        <v>173</v>
      </c>
      <c r="G150" s="220" t="s">
        <v>142</v>
      </c>
      <c r="H150" s="221">
        <v>5</v>
      </c>
      <c r="I150" s="222"/>
      <c r="J150" s="223">
        <f>ROUND(I150*H150,2)</f>
        <v>0</v>
      </c>
      <c r="K150" s="219" t="s">
        <v>133</v>
      </c>
      <c r="L150" s="43"/>
      <c r="M150" s="224" t="s">
        <v>1</v>
      </c>
      <c r="N150" s="225" t="s">
        <v>43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134</v>
      </c>
      <c r="AT150" s="228" t="s">
        <v>129</v>
      </c>
      <c r="AU150" s="228" t="s">
        <v>88</v>
      </c>
      <c r="AY150" s="16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86</v>
      </c>
      <c r="BK150" s="229">
        <f>ROUND(I150*H150,2)</f>
        <v>0</v>
      </c>
      <c r="BL150" s="16" t="s">
        <v>134</v>
      </c>
      <c r="BM150" s="228" t="s">
        <v>174</v>
      </c>
    </row>
    <row r="151" s="2" customFormat="1">
      <c r="A151" s="37"/>
      <c r="B151" s="38"/>
      <c r="C151" s="39"/>
      <c r="D151" s="230" t="s">
        <v>136</v>
      </c>
      <c r="E151" s="39"/>
      <c r="F151" s="231" t="s">
        <v>175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136</v>
      </c>
      <c r="AU151" s="16" t="s">
        <v>88</v>
      </c>
    </row>
    <row r="152" s="13" customFormat="1">
      <c r="A152" s="13"/>
      <c r="B152" s="235"/>
      <c r="C152" s="236"/>
      <c r="D152" s="230" t="s">
        <v>138</v>
      </c>
      <c r="E152" s="237" t="s">
        <v>1</v>
      </c>
      <c r="F152" s="238" t="s">
        <v>176</v>
      </c>
      <c r="G152" s="236"/>
      <c r="H152" s="239">
        <v>5</v>
      </c>
      <c r="I152" s="240"/>
      <c r="J152" s="236"/>
      <c r="K152" s="236"/>
      <c r="L152" s="241"/>
      <c r="M152" s="242"/>
      <c r="N152" s="243"/>
      <c r="O152" s="243"/>
      <c r="P152" s="243"/>
      <c r="Q152" s="243"/>
      <c r="R152" s="243"/>
      <c r="S152" s="243"/>
      <c r="T152" s="24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5" t="s">
        <v>138</v>
      </c>
      <c r="AU152" s="245" t="s">
        <v>88</v>
      </c>
      <c r="AV152" s="13" t="s">
        <v>88</v>
      </c>
      <c r="AW152" s="13" t="s">
        <v>34</v>
      </c>
      <c r="AX152" s="13" t="s">
        <v>86</v>
      </c>
      <c r="AY152" s="245" t="s">
        <v>127</v>
      </c>
    </row>
    <row r="153" s="2" customFormat="1" ht="33" customHeight="1">
      <c r="A153" s="37"/>
      <c r="B153" s="38"/>
      <c r="C153" s="217" t="s">
        <v>177</v>
      </c>
      <c r="D153" s="217" t="s">
        <v>129</v>
      </c>
      <c r="E153" s="218" t="s">
        <v>178</v>
      </c>
      <c r="F153" s="219" t="s">
        <v>179</v>
      </c>
      <c r="G153" s="220" t="s">
        <v>132</v>
      </c>
      <c r="H153" s="221">
        <v>65.329999999999998</v>
      </c>
      <c r="I153" s="222"/>
      <c r="J153" s="223">
        <f>ROUND(I153*H153,2)</f>
        <v>0</v>
      </c>
      <c r="K153" s="219" t="s">
        <v>1</v>
      </c>
      <c r="L153" s="43"/>
      <c r="M153" s="224" t="s">
        <v>1</v>
      </c>
      <c r="N153" s="225" t="s">
        <v>43</v>
      </c>
      <c r="O153" s="90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8" t="s">
        <v>134</v>
      </c>
      <c r="AT153" s="228" t="s">
        <v>129</v>
      </c>
      <c r="AU153" s="228" t="s">
        <v>88</v>
      </c>
      <c r="AY153" s="16" t="s">
        <v>127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6" t="s">
        <v>86</v>
      </c>
      <c r="BK153" s="229">
        <f>ROUND(I153*H153,2)</f>
        <v>0</v>
      </c>
      <c r="BL153" s="16" t="s">
        <v>134</v>
      </c>
      <c r="BM153" s="228" t="s">
        <v>180</v>
      </c>
    </row>
    <row r="154" s="2" customFormat="1">
      <c r="A154" s="37"/>
      <c r="B154" s="38"/>
      <c r="C154" s="39"/>
      <c r="D154" s="230" t="s">
        <v>136</v>
      </c>
      <c r="E154" s="39"/>
      <c r="F154" s="231" t="s">
        <v>179</v>
      </c>
      <c r="G154" s="39"/>
      <c r="H154" s="39"/>
      <c r="I154" s="232"/>
      <c r="J154" s="39"/>
      <c r="K154" s="39"/>
      <c r="L154" s="43"/>
      <c r="M154" s="233"/>
      <c r="N154" s="234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136</v>
      </c>
      <c r="AU154" s="16" t="s">
        <v>88</v>
      </c>
    </row>
    <row r="155" s="2" customFormat="1">
      <c r="A155" s="37"/>
      <c r="B155" s="38"/>
      <c r="C155" s="39"/>
      <c r="D155" s="230" t="s">
        <v>181</v>
      </c>
      <c r="E155" s="39"/>
      <c r="F155" s="246" t="s">
        <v>182</v>
      </c>
      <c r="G155" s="39"/>
      <c r="H155" s="39"/>
      <c r="I155" s="232"/>
      <c r="J155" s="39"/>
      <c r="K155" s="39"/>
      <c r="L155" s="43"/>
      <c r="M155" s="233"/>
      <c r="N155" s="234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181</v>
      </c>
      <c r="AU155" s="16" t="s">
        <v>88</v>
      </c>
    </row>
    <row r="156" s="13" customFormat="1">
      <c r="A156" s="13"/>
      <c r="B156" s="235"/>
      <c r="C156" s="236"/>
      <c r="D156" s="230" t="s">
        <v>138</v>
      </c>
      <c r="E156" s="237" t="s">
        <v>1</v>
      </c>
      <c r="F156" s="238" t="s">
        <v>183</v>
      </c>
      <c r="G156" s="236"/>
      <c r="H156" s="239">
        <v>65.329999999999998</v>
      </c>
      <c r="I156" s="240"/>
      <c r="J156" s="236"/>
      <c r="K156" s="236"/>
      <c r="L156" s="241"/>
      <c r="M156" s="242"/>
      <c r="N156" s="243"/>
      <c r="O156" s="243"/>
      <c r="P156" s="243"/>
      <c r="Q156" s="243"/>
      <c r="R156" s="243"/>
      <c r="S156" s="243"/>
      <c r="T156" s="24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5" t="s">
        <v>138</v>
      </c>
      <c r="AU156" s="245" t="s">
        <v>88</v>
      </c>
      <c r="AV156" s="13" t="s">
        <v>88</v>
      </c>
      <c r="AW156" s="13" t="s">
        <v>34</v>
      </c>
      <c r="AX156" s="13" t="s">
        <v>86</v>
      </c>
      <c r="AY156" s="245" t="s">
        <v>127</v>
      </c>
    </row>
    <row r="157" s="2" customFormat="1" ht="24.15" customHeight="1">
      <c r="A157" s="37"/>
      <c r="B157" s="38"/>
      <c r="C157" s="217" t="s">
        <v>184</v>
      </c>
      <c r="D157" s="217" t="s">
        <v>129</v>
      </c>
      <c r="E157" s="218" t="s">
        <v>185</v>
      </c>
      <c r="F157" s="219" t="s">
        <v>186</v>
      </c>
      <c r="G157" s="220" t="s">
        <v>132</v>
      </c>
      <c r="H157" s="221">
        <v>110</v>
      </c>
      <c r="I157" s="222"/>
      <c r="J157" s="223">
        <f>ROUND(I157*H157,2)</f>
        <v>0</v>
      </c>
      <c r="K157" s="219" t="s">
        <v>133</v>
      </c>
      <c r="L157" s="43"/>
      <c r="M157" s="224" t="s">
        <v>1</v>
      </c>
      <c r="N157" s="225" t="s">
        <v>43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134</v>
      </c>
      <c r="AT157" s="228" t="s">
        <v>129</v>
      </c>
      <c r="AU157" s="228" t="s">
        <v>88</v>
      </c>
      <c r="AY157" s="16" t="s">
        <v>127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86</v>
      </c>
      <c r="BK157" s="229">
        <f>ROUND(I157*H157,2)</f>
        <v>0</v>
      </c>
      <c r="BL157" s="16" t="s">
        <v>134</v>
      </c>
      <c r="BM157" s="228" t="s">
        <v>187</v>
      </c>
    </row>
    <row r="158" s="2" customFormat="1">
      <c r="A158" s="37"/>
      <c r="B158" s="38"/>
      <c r="C158" s="39"/>
      <c r="D158" s="230" t="s">
        <v>136</v>
      </c>
      <c r="E158" s="39"/>
      <c r="F158" s="231" t="s">
        <v>188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88</v>
      </c>
    </row>
    <row r="159" s="13" customFormat="1">
      <c r="A159" s="13"/>
      <c r="B159" s="235"/>
      <c r="C159" s="236"/>
      <c r="D159" s="230" t="s">
        <v>138</v>
      </c>
      <c r="E159" s="237" t="s">
        <v>1</v>
      </c>
      <c r="F159" s="238" t="s">
        <v>189</v>
      </c>
      <c r="G159" s="236"/>
      <c r="H159" s="239">
        <v>110</v>
      </c>
      <c r="I159" s="240"/>
      <c r="J159" s="236"/>
      <c r="K159" s="236"/>
      <c r="L159" s="241"/>
      <c r="M159" s="242"/>
      <c r="N159" s="243"/>
      <c r="O159" s="243"/>
      <c r="P159" s="243"/>
      <c r="Q159" s="243"/>
      <c r="R159" s="243"/>
      <c r="S159" s="243"/>
      <c r="T159" s="24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5" t="s">
        <v>138</v>
      </c>
      <c r="AU159" s="245" t="s">
        <v>88</v>
      </c>
      <c r="AV159" s="13" t="s">
        <v>88</v>
      </c>
      <c r="AW159" s="13" t="s">
        <v>34</v>
      </c>
      <c r="AX159" s="13" t="s">
        <v>86</v>
      </c>
      <c r="AY159" s="245" t="s">
        <v>127</v>
      </c>
    </row>
    <row r="160" s="2" customFormat="1" ht="24.15" customHeight="1">
      <c r="A160" s="37"/>
      <c r="B160" s="38"/>
      <c r="C160" s="217" t="s">
        <v>190</v>
      </c>
      <c r="D160" s="217" t="s">
        <v>129</v>
      </c>
      <c r="E160" s="218" t="s">
        <v>191</v>
      </c>
      <c r="F160" s="219" t="s">
        <v>192</v>
      </c>
      <c r="G160" s="220" t="s">
        <v>142</v>
      </c>
      <c r="H160" s="221">
        <v>117</v>
      </c>
      <c r="I160" s="222"/>
      <c r="J160" s="223">
        <f>ROUND(I160*H160,2)</f>
        <v>0</v>
      </c>
      <c r="K160" s="219" t="s">
        <v>133</v>
      </c>
      <c r="L160" s="43"/>
      <c r="M160" s="224" t="s">
        <v>1</v>
      </c>
      <c r="N160" s="225" t="s">
        <v>43</v>
      </c>
      <c r="O160" s="90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8" t="s">
        <v>134</v>
      </c>
      <c r="AT160" s="228" t="s">
        <v>129</v>
      </c>
      <c r="AU160" s="228" t="s">
        <v>88</v>
      </c>
      <c r="AY160" s="16" t="s">
        <v>127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6" t="s">
        <v>86</v>
      </c>
      <c r="BK160" s="229">
        <f>ROUND(I160*H160,2)</f>
        <v>0</v>
      </c>
      <c r="BL160" s="16" t="s">
        <v>134</v>
      </c>
      <c r="BM160" s="228" t="s">
        <v>193</v>
      </c>
    </row>
    <row r="161" s="2" customFormat="1">
      <c r="A161" s="37"/>
      <c r="B161" s="38"/>
      <c r="C161" s="39"/>
      <c r="D161" s="230" t="s">
        <v>136</v>
      </c>
      <c r="E161" s="39"/>
      <c r="F161" s="231" t="s">
        <v>194</v>
      </c>
      <c r="G161" s="39"/>
      <c r="H161" s="39"/>
      <c r="I161" s="232"/>
      <c r="J161" s="39"/>
      <c r="K161" s="39"/>
      <c r="L161" s="43"/>
      <c r="M161" s="233"/>
      <c r="N161" s="234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136</v>
      </c>
      <c r="AU161" s="16" t="s">
        <v>88</v>
      </c>
    </row>
    <row r="162" s="13" customFormat="1">
      <c r="A162" s="13"/>
      <c r="B162" s="235"/>
      <c r="C162" s="236"/>
      <c r="D162" s="230" t="s">
        <v>138</v>
      </c>
      <c r="E162" s="237" t="s">
        <v>1</v>
      </c>
      <c r="F162" s="238" t="s">
        <v>195</v>
      </c>
      <c r="G162" s="236"/>
      <c r="H162" s="239">
        <v>117</v>
      </c>
      <c r="I162" s="240"/>
      <c r="J162" s="236"/>
      <c r="K162" s="236"/>
      <c r="L162" s="241"/>
      <c r="M162" s="242"/>
      <c r="N162" s="243"/>
      <c r="O162" s="243"/>
      <c r="P162" s="243"/>
      <c r="Q162" s="243"/>
      <c r="R162" s="243"/>
      <c r="S162" s="243"/>
      <c r="T162" s="24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5" t="s">
        <v>138</v>
      </c>
      <c r="AU162" s="245" t="s">
        <v>88</v>
      </c>
      <c r="AV162" s="13" t="s">
        <v>88</v>
      </c>
      <c r="AW162" s="13" t="s">
        <v>34</v>
      </c>
      <c r="AX162" s="13" t="s">
        <v>86</v>
      </c>
      <c r="AY162" s="245" t="s">
        <v>127</v>
      </c>
    </row>
    <row r="163" s="2" customFormat="1" ht="24.15" customHeight="1">
      <c r="A163" s="37"/>
      <c r="B163" s="38"/>
      <c r="C163" s="217" t="s">
        <v>196</v>
      </c>
      <c r="D163" s="217" t="s">
        <v>129</v>
      </c>
      <c r="E163" s="218" t="s">
        <v>197</v>
      </c>
      <c r="F163" s="219" t="s">
        <v>198</v>
      </c>
      <c r="G163" s="220" t="s">
        <v>132</v>
      </c>
      <c r="H163" s="221">
        <v>110</v>
      </c>
      <c r="I163" s="222"/>
      <c r="J163" s="223">
        <f>ROUND(I163*H163,2)</f>
        <v>0</v>
      </c>
      <c r="K163" s="219" t="s">
        <v>133</v>
      </c>
      <c r="L163" s="43"/>
      <c r="M163" s="224" t="s">
        <v>1</v>
      </c>
      <c r="N163" s="225" t="s">
        <v>43</v>
      </c>
      <c r="O163" s="90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28" t="s">
        <v>134</v>
      </c>
      <c r="AT163" s="228" t="s">
        <v>129</v>
      </c>
      <c r="AU163" s="228" t="s">
        <v>88</v>
      </c>
      <c r="AY163" s="16" t="s">
        <v>127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6" t="s">
        <v>86</v>
      </c>
      <c r="BK163" s="229">
        <f>ROUND(I163*H163,2)</f>
        <v>0</v>
      </c>
      <c r="BL163" s="16" t="s">
        <v>134</v>
      </c>
      <c r="BM163" s="228" t="s">
        <v>199</v>
      </c>
    </row>
    <row r="164" s="2" customFormat="1">
      <c r="A164" s="37"/>
      <c r="B164" s="38"/>
      <c r="C164" s="39"/>
      <c r="D164" s="230" t="s">
        <v>136</v>
      </c>
      <c r="E164" s="39"/>
      <c r="F164" s="231" t="s">
        <v>200</v>
      </c>
      <c r="G164" s="39"/>
      <c r="H164" s="39"/>
      <c r="I164" s="232"/>
      <c r="J164" s="39"/>
      <c r="K164" s="39"/>
      <c r="L164" s="43"/>
      <c r="M164" s="233"/>
      <c r="N164" s="234"/>
      <c r="O164" s="90"/>
      <c r="P164" s="90"/>
      <c r="Q164" s="90"/>
      <c r="R164" s="90"/>
      <c r="S164" s="90"/>
      <c r="T164" s="91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T164" s="16" t="s">
        <v>136</v>
      </c>
      <c r="AU164" s="16" t="s">
        <v>88</v>
      </c>
    </row>
    <row r="165" s="13" customFormat="1">
      <c r="A165" s="13"/>
      <c r="B165" s="235"/>
      <c r="C165" s="236"/>
      <c r="D165" s="230" t="s">
        <v>138</v>
      </c>
      <c r="E165" s="237" t="s">
        <v>1</v>
      </c>
      <c r="F165" s="238" t="s">
        <v>189</v>
      </c>
      <c r="G165" s="236"/>
      <c r="H165" s="239">
        <v>110</v>
      </c>
      <c r="I165" s="240"/>
      <c r="J165" s="236"/>
      <c r="K165" s="236"/>
      <c r="L165" s="241"/>
      <c r="M165" s="242"/>
      <c r="N165" s="243"/>
      <c r="O165" s="243"/>
      <c r="P165" s="243"/>
      <c r="Q165" s="243"/>
      <c r="R165" s="243"/>
      <c r="S165" s="243"/>
      <c r="T165" s="244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5" t="s">
        <v>138</v>
      </c>
      <c r="AU165" s="245" t="s">
        <v>88</v>
      </c>
      <c r="AV165" s="13" t="s">
        <v>88</v>
      </c>
      <c r="AW165" s="13" t="s">
        <v>34</v>
      </c>
      <c r="AX165" s="13" t="s">
        <v>86</v>
      </c>
      <c r="AY165" s="245" t="s">
        <v>127</v>
      </c>
    </row>
    <row r="166" s="2" customFormat="1" ht="16.5" customHeight="1">
      <c r="A166" s="37"/>
      <c r="B166" s="38"/>
      <c r="C166" s="247" t="s">
        <v>201</v>
      </c>
      <c r="D166" s="247" t="s">
        <v>202</v>
      </c>
      <c r="E166" s="248" t="s">
        <v>203</v>
      </c>
      <c r="F166" s="249" t="s">
        <v>204</v>
      </c>
      <c r="G166" s="250" t="s">
        <v>205</v>
      </c>
      <c r="H166" s="251">
        <v>2.2000000000000002</v>
      </c>
      <c r="I166" s="252"/>
      <c r="J166" s="253">
        <f>ROUND(I166*H166,2)</f>
        <v>0</v>
      </c>
      <c r="K166" s="249" t="s">
        <v>133</v>
      </c>
      <c r="L166" s="254"/>
      <c r="M166" s="255" t="s">
        <v>1</v>
      </c>
      <c r="N166" s="256" t="s">
        <v>43</v>
      </c>
      <c r="O166" s="90"/>
      <c r="P166" s="226">
        <f>O166*H166</f>
        <v>0</v>
      </c>
      <c r="Q166" s="226">
        <v>0.001</v>
      </c>
      <c r="R166" s="226">
        <f>Q166*H166</f>
        <v>0.0022000000000000001</v>
      </c>
      <c r="S166" s="226">
        <v>0</v>
      </c>
      <c r="T166" s="227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28" t="s">
        <v>177</v>
      </c>
      <c r="AT166" s="228" t="s">
        <v>202</v>
      </c>
      <c r="AU166" s="228" t="s">
        <v>88</v>
      </c>
      <c r="AY166" s="16" t="s">
        <v>127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6" t="s">
        <v>86</v>
      </c>
      <c r="BK166" s="229">
        <f>ROUND(I166*H166,2)</f>
        <v>0</v>
      </c>
      <c r="BL166" s="16" t="s">
        <v>134</v>
      </c>
      <c r="BM166" s="228" t="s">
        <v>206</v>
      </c>
    </row>
    <row r="167" s="2" customFormat="1">
      <c r="A167" s="37"/>
      <c r="B167" s="38"/>
      <c r="C167" s="39"/>
      <c r="D167" s="230" t="s">
        <v>136</v>
      </c>
      <c r="E167" s="39"/>
      <c r="F167" s="231" t="s">
        <v>204</v>
      </c>
      <c r="G167" s="39"/>
      <c r="H167" s="39"/>
      <c r="I167" s="232"/>
      <c r="J167" s="39"/>
      <c r="K167" s="39"/>
      <c r="L167" s="43"/>
      <c r="M167" s="233"/>
      <c r="N167" s="234"/>
      <c r="O167" s="90"/>
      <c r="P167" s="90"/>
      <c r="Q167" s="90"/>
      <c r="R167" s="90"/>
      <c r="S167" s="90"/>
      <c r="T167" s="91"/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T167" s="16" t="s">
        <v>136</v>
      </c>
      <c r="AU167" s="16" t="s">
        <v>88</v>
      </c>
    </row>
    <row r="168" s="13" customFormat="1">
      <c r="A168" s="13"/>
      <c r="B168" s="235"/>
      <c r="C168" s="236"/>
      <c r="D168" s="230" t="s">
        <v>138</v>
      </c>
      <c r="E168" s="236"/>
      <c r="F168" s="238" t="s">
        <v>207</v>
      </c>
      <c r="G168" s="236"/>
      <c r="H168" s="239">
        <v>2.2000000000000002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5" t="s">
        <v>138</v>
      </c>
      <c r="AU168" s="245" t="s">
        <v>88</v>
      </c>
      <c r="AV168" s="13" t="s">
        <v>88</v>
      </c>
      <c r="AW168" s="13" t="s">
        <v>4</v>
      </c>
      <c r="AX168" s="13" t="s">
        <v>86</v>
      </c>
      <c r="AY168" s="245" t="s">
        <v>127</v>
      </c>
    </row>
    <row r="169" s="2" customFormat="1" ht="24.15" customHeight="1">
      <c r="A169" s="37"/>
      <c r="B169" s="38"/>
      <c r="C169" s="217" t="s">
        <v>208</v>
      </c>
      <c r="D169" s="217" t="s">
        <v>129</v>
      </c>
      <c r="E169" s="218" t="s">
        <v>209</v>
      </c>
      <c r="F169" s="219" t="s">
        <v>210</v>
      </c>
      <c r="G169" s="220" t="s">
        <v>132</v>
      </c>
      <c r="H169" s="221">
        <v>110</v>
      </c>
      <c r="I169" s="222"/>
      <c r="J169" s="223">
        <f>ROUND(I169*H169,2)</f>
        <v>0</v>
      </c>
      <c r="K169" s="219" t="s">
        <v>133</v>
      </c>
      <c r="L169" s="43"/>
      <c r="M169" s="224" t="s">
        <v>1</v>
      </c>
      <c r="N169" s="225" t="s">
        <v>43</v>
      </c>
      <c r="O169" s="90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8" t="s">
        <v>134</v>
      </c>
      <c r="AT169" s="228" t="s">
        <v>129</v>
      </c>
      <c r="AU169" s="228" t="s">
        <v>88</v>
      </c>
      <c r="AY169" s="16" t="s">
        <v>127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6" t="s">
        <v>86</v>
      </c>
      <c r="BK169" s="229">
        <f>ROUND(I169*H169,2)</f>
        <v>0</v>
      </c>
      <c r="BL169" s="16" t="s">
        <v>134</v>
      </c>
      <c r="BM169" s="228" t="s">
        <v>211</v>
      </c>
    </row>
    <row r="170" s="2" customFormat="1">
      <c r="A170" s="37"/>
      <c r="B170" s="38"/>
      <c r="C170" s="39"/>
      <c r="D170" s="230" t="s">
        <v>136</v>
      </c>
      <c r="E170" s="39"/>
      <c r="F170" s="231" t="s">
        <v>212</v>
      </c>
      <c r="G170" s="39"/>
      <c r="H170" s="39"/>
      <c r="I170" s="232"/>
      <c r="J170" s="39"/>
      <c r="K170" s="39"/>
      <c r="L170" s="43"/>
      <c r="M170" s="233"/>
      <c r="N170" s="234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136</v>
      </c>
      <c r="AU170" s="16" t="s">
        <v>88</v>
      </c>
    </row>
    <row r="171" s="13" customFormat="1">
      <c r="A171" s="13"/>
      <c r="B171" s="235"/>
      <c r="C171" s="236"/>
      <c r="D171" s="230" t="s">
        <v>138</v>
      </c>
      <c r="E171" s="237" t="s">
        <v>1</v>
      </c>
      <c r="F171" s="238" t="s">
        <v>189</v>
      </c>
      <c r="G171" s="236"/>
      <c r="H171" s="239">
        <v>110</v>
      </c>
      <c r="I171" s="240"/>
      <c r="J171" s="236"/>
      <c r="K171" s="236"/>
      <c r="L171" s="241"/>
      <c r="M171" s="242"/>
      <c r="N171" s="243"/>
      <c r="O171" s="243"/>
      <c r="P171" s="243"/>
      <c r="Q171" s="243"/>
      <c r="R171" s="243"/>
      <c r="S171" s="243"/>
      <c r="T171" s="24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5" t="s">
        <v>138</v>
      </c>
      <c r="AU171" s="245" t="s">
        <v>88</v>
      </c>
      <c r="AV171" s="13" t="s">
        <v>88</v>
      </c>
      <c r="AW171" s="13" t="s">
        <v>34</v>
      </c>
      <c r="AX171" s="13" t="s">
        <v>86</v>
      </c>
      <c r="AY171" s="245" t="s">
        <v>127</v>
      </c>
    </row>
    <row r="172" s="2" customFormat="1" ht="16.5" customHeight="1">
      <c r="A172" s="37"/>
      <c r="B172" s="38"/>
      <c r="C172" s="217" t="s">
        <v>213</v>
      </c>
      <c r="D172" s="217" t="s">
        <v>129</v>
      </c>
      <c r="E172" s="218" t="s">
        <v>214</v>
      </c>
      <c r="F172" s="219" t="s">
        <v>215</v>
      </c>
      <c r="G172" s="220" t="s">
        <v>132</v>
      </c>
      <c r="H172" s="221">
        <v>110</v>
      </c>
      <c r="I172" s="222"/>
      <c r="J172" s="223">
        <f>ROUND(I172*H172,2)</f>
        <v>0</v>
      </c>
      <c r="K172" s="219" t="s">
        <v>133</v>
      </c>
      <c r="L172" s="43"/>
      <c r="M172" s="224" t="s">
        <v>1</v>
      </c>
      <c r="N172" s="225" t="s">
        <v>43</v>
      </c>
      <c r="O172" s="90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28" t="s">
        <v>134</v>
      </c>
      <c r="AT172" s="228" t="s">
        <v>129</v>
      </c>
      <c r="AU172" s="228" t="s">
        <v>88</v>
      </c>
      <c r="AY172" s="16" t="s">
        <v>127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6" t="s">
        <v>86</v>
      </c>
      <c r="BK172" s="229">
        <f>ROUND(I172*H172,2)</f>
        <v>0</v>
      </c>
      <c r="BL172" s="16" t="s">
        <v>134</v>
      </c>
      <c r="BM172" s="228" t="s">
        <v>216</v>
      </c>
    </row>
    <row r="173" s="2" customFormat="1">
      <c r="A173" s="37"/>
      <c r="B173" s="38"/>
      <c r="C173" s="39"/>
      <c r="D173" s="230" t="s">
        <v>136</v>
      </c>
      <c r="E173" s="39"/>
      <c r="F173" s="231" t="s">
        <v>217</v>
      </c>
      <c r="G173" s="39"/>
      <c r="H173" s="39"/>
      <c r="I173" s="232"/>
      <c r="J173" s="39"/>
      <c r="K173" s="39"/>
      <c r="L173" s="43"/>
      <c r="M173" s="233"/>
      <c r="N173" s="234"/>
      <c r="O173" s="90"/>
      <c r="P173" s="90"/>
      <c r="Q173" s="90"/>
      <c r="R173" s="90"/>
      <c r="S173" s="90"/>
      <c r="T173" s="91"/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T173" s="16" t="s">
        <v>136</v>
      </c>
      <c r="AU173" s="16" t="s">
        <v>88</v>
      </c>
    </row>
    <row r="174" s="13" customFormat="1">
      <c r="A174" s="13"/>
      <c r="B174" s="235"/>
      <c r="C174" s="236"/>
      <c r="D174" s="230" t="s">
        <v>138</v>
      </c>
      <c r="E174" s="237" t="s">
        <v>1</v>
      </c>
      <c r="F174" s="238" t="s">
        <v>189</v>
      </c>
      <c r="G174" s="236"/>
      <c r="H174" s="239">
        <v>110</v>
      </c>
      <c r="I174" s="240"/>
      <c r="J174" s="236"/>
      <c r="K174" s="236"/>
      <c r="L174" s="241"/>
      <c r="M174" s="242"/>
      <c r="N174" s="243"/>
      <c r="O174" s="243"/>
      <c r="P174" s="243"/>
      <c r="Q174" s="243"/>
      <c r="R174" s="243"/>
      <c r="S174" s="243"/>
      <c r="T174" s="244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5" t="s">
        <v>138</v>
      </c>
      <c r="AU174" s="245" t="s">
        <v>88</v>
      </c>
      <c r="AV174" s="13" t="s">
        <v>88</v>
      </c>
      <c r="AW174" s="13" t="s">
        <v>34</v>
      </c>
      <c r="AX174" s="13" t="s">
        <v>86</v>
      </c>
      <c r="AY174" s="245" t="s">
        <v>127</v>
      </c>
    </row>
    <row r="175" s="2" customFormat="1" ht="24.15" customHeight="1">
      <c r="A175" s="37"/>
      <c r="B175" s="38"/>
      <c r="C175" s="217" t="s">
        <v>8</v>
      </c>
      <c r="D175" s="217" t="s">
        <v>129</v>
      </c>
      <c r="E175" s="218" t="s">
        <v>218</v>
      </c>
      <c r="F175" s="219" t="s">
        <v>219</v>
      </c>
      <c r="G175" s="220" t="s">
        <v>132</v>
      </c>
      <c r="H175" s="221">
        <v>110</v>
      </c>
      <c r="I175" s="222"/>
      <c r="J175" s="223">
        <f>ROUND(I175*H175,2)</f>
        <v>0</v>
      </c>
      <c r="K175" s="219" t="s">
        <v>133</v>
      </c>
      <c r="L175" s="43"/>
      <c r="M175" s="224" t="s">
        <v>1</v>
      </c>
      <c r="N175" s="225" t="s">
        <v>43</v>
      </c>
      <c r="O175" s="90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8" t="s">
        <v>134</v>
      </c>
      <c r="AT175" s="228" t="s">
        <v>129</v>
      </c>
      <c r="AU175" s="228" t="s">
        <v>88</v>
      </c>
      <c r="AY175" s="16" t="s">
        <v>127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6" t="s">
        <v>86</v>
      </c>
      <c r="BK175" s="229">
        <f>ROUND(I175*H175,2)</f>
        <v>0</v>
      </c>
      <c r="BL175" s="16" t="s">
        <v>134</v>
      </c>
      <c r="BM175" s="228" t="s">
        <v>220</v>
      </c>
    </row>
    <row r="176" s="2" customFormat="1">
      <c r="A176" s="37"/>
      <c r="B176" s="38"/>
      <c r="C176" s="39"/>
      <c r="D176" s="230" t="s">
        <v>136</v>
      </c>
      <c r="E176" s="39"/>
      <c r="F176" s="231" t="s">
        <v>221</v>
      </c>
      <c r="G176" s="39"/>
      <c r="H176" s="39"/>
      <c r="I176" s="232"/>
      <c r="J176" s="39"/>
      <c r="K176" s="39"/>
      <c r="L176" s="43"/>
      <c r="M176" s="233"/>
      <c r="N176" s="234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136</v>
      </c>
      <c r="AU176" s="16" t="s">
        <v>88</v>
      </c>
    </row>
    <row r="177" s="13" customFormat="1">
      <c r="A177" s="13"/>
      <c r="B177" s="235"/>
      <c r="C177" s="236"/>
      <c r="D177" s="230" t="s">
        <v>138</v>
      </c>
      <c r="E177" s="237" t="s">
        <v>1</v>
      </c>
      <c r="F177" s="238" t="s">
        <v>189</v>
      </c>
      <c r="G177" s="236"/>
      <c r="H177" s="239">
        <v>110</v>
      </c>
      <c r="I177" s="240"/>
      <c r="J177" s="236"/>
      <c r="K177" s="236"/>
      <c r="L177" s="241"/>
      <c r="M177" s="242"/>
      <c r="N177" s="243"/>
      <c r="O177" s="243"/>
      <c r="P177" s="243"/>
      <c r="Q177" s="243"/>
      <c r="R177" s="243"/>
      <c r="S177" s="243"/>
      <c r="T177" s="24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5" t="s">
        <v>138</v>
      </c>
      <c r="AU177" s="245" t="s">
        <v>88</v>
      </c>
      <c r="AV177" s="13" t="s">
        <v>88</v>
      </c>
      <c r="AW177" s="13" t="s">
        <v>34</v>
      </c>
      <c r="AX177" s="13" t="s">
        <v>86</v>
      </c>
      <c r="AY177" s="245" t="s">
        <v>127</v>
      </c>
    </row>
    <row r="178" s="12" customFormat="1" ht="22.8" customHeight="1">
      <c r="A178" s="12"/>
      <c r="B178" s="201"/>
      <c r="C178" s="202"/>
      <c r="D178" s="203" t="s">
        <v>77</v>
      </c>
      <c r="E178" s="215" t="s">
        <v>88</v>
      </c>
      <c r="F178" s="215" t="s">
        <v>222</v>
      </c>
      <c r="G178" s="202"/>
      <c r="H178" s="202"/>
      <c r="I178" s="205"/>
      <c r="J178" s="216">
        <f>BK178</f>
        <v>0</v>
      </c>
      <c r="K178" s="202"/>
      <c r="L178" s="207"/>
      <c r="M178" s="208"/>
      <c r="N178" s="209"/>
      <c r="O178" s="209"/>
      <c r="P178" s="210">
        <f>SUM(P179:P241)</f>
        <v>0</v>
      </c>
      <c r="Q178" s="209"/>
      <c r="R178" s="210">
        <f>SUM(R179:R241)</f>
        <v>5.3668427999999988</v>
      </c>
      <c r="S178" s="209"/>
      <c r="T178" s="211">
        <f>SUM(T179:T241)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2" t="s">
        <v>86</v>
      </c>
      <c r="AT178" s="213" t="s">
        <v>77</v>
      </c>
      <c r="AU178" s="213" t="s">
        <v>86</v>
      </c>
      <c r="AY178" s="212" t="s">
        <v>127</v>
      </c>
      <c r="BK178" s="214">
        <f>SUM(BK179:BK241)</f>
        <v>0</v>
      </c>
    </row>
    <row r="179" s="2" customFormat="1" ht="33" customHeight="1">
      <c r="A179" s="37"/>
      <c r="B179" s="38"/>
      <c r="C179" s="217" t="s">
        <v>223</v>
      </c>
      <c r="D179" s="217" t="s">
        <v>129</v>
      </c>
      <c r="E179" s="218" t="s">
        <v>224</v>
      </c>
      <c r="F179" s="219" t="s">
        <v>225</v>
      </c>
      <c r="G179" s="220" t="s">
        <v>154</v>
      </c>
      <c r="H179" s="221">
        <v>23.649999999999999</v>
      </c>
      <c r="I179" s="222"/>
      <c r="J179" s="223">
        <f>ROUND(I179*H179,2)</f>
        <v>0</v>
      </c>
      <c r="K179" s="219" t="s">
        <v>133</v>
      </c>
      <c r="L179" s="43"/>
      <c r="M179" s="224" t="s">
        <v>1</v>
      </c>
      <c r="N179" s="225" t="s">
        <v>43</v>
      </c>
      <c r="O179" s="90"/>
      <c r="P179" s="226">
        <f>O179*H179</f>
        <v>0</v>
      </c>
      <c r="Q179" s="226">
        <v>0.00044000000000000002</v>
      </c>
      <c r="R179" s="226">
        <f>Q179*H179</f>
        <v>0.010406</v>
      </c>
      <c r="S179" s="226">
        <v>0</v>
      </c>
      <c r="T179" s="227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28" t="s">
        <v>134</v>
      </c>
      <c r="AT179" s="228" t="s">
        <v>129</v>
      </c>
      <c r="AU179" s="228" t="s">
        <v>88</v>
      </c>
      <c r="AY179" s="16" t="s">
        <v>127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6" t="s">
        <v>86</v>
      </c>
      <c r="BK179" s="229">
        <f>ROUND(I179*H179,2)</f>
        <v>0</v>
      </c>
      <c r="BL179" s="16" t="s">
        <v>134</v>
      </c>
      <c r="BM179" s="228" t="s">
        <v>226</v>
      </c>
    </row>
    <row r="180" s="2" customFormat="1">
      <c r="A180" s="37"/>
      <c r="B180" s="38"/>
      <c r="C180" s="39"/>
      <c r="D180" s="230" t="s">
        <v>136</v>
      </c>
      <c r="E180" s="39"/>
      <c r="F180" s="231" t="s">
        <v>227</v>
      </c>
      <c r="G180" s="39"/>
      <c r="H180" s="39"/>
      <c r="I180" s="232"/>
      <c r="J180" s="39"/>
      <c r="K180" s="39"/>
      <c r="L180" s="43"/>
      <c r="M180" s="233"/>
      <c r="N180" s="234"/>
      <c r="O180" s="90"/>
      <c r="P180" s="90"/>
      <c r="Q180" s="90"/>
      <c r="R180" s="90"/>
      <c r="S180" s="90"/>
      <c r="T180" s="91"/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T180" s="16" t="s">
        <v>136</v>
      </c>
      <c r="AU180" s="16" t="s">
        <v>88</v>
      </c>
    </row>
    <row r="181" s="13" customFormat="1">
      <c r="A181" s="13"/>
      <c r="B181" s="235"/>
      <c r="C181" s="236"/>
      <c r="D181" s="230" t="s">
        <v>138</v>
      </c>
      <c r="E181" s="237" t="s">
        <v>1</v>
      </c>
      <c r="F181" s="238" t="s">
        <v>228</v>
      </c>
      <c r="G181" s="236"/>
      <c r="H181" s="239">
        <v>7.4500000000000002</v>
      </c>
      <c r="I181" s="240"/>
      <c r="J181" s="236"/>
      <c r="K181" s="236"/>
      <c r="L181" s="241"/>
      <c r="M181" s="242"/>
      <c r="N181" s="243"/>
      <c r="O181" s="243"/>
      <c r="P181" s="243"/>
      <c r="Q181" s="243"/>
      <c r="R181" s="243"/>
      <c r="S181" s="243"/>
      <c r="T181" s="24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5" t="s">
        <v>138</v>
      </c>
      <c r="AU181" s="245" t="s">
        <v>88</v>
      </c>
      <c r="AV181" s="13" t="s">
        <v>88</v>
      </c>
      <c r="AW181" s="13" t="s">
        <v>34</v>
      </c>
      <c r="AX181" s="13" t="s">
        <v>78</v>
      </c>
      <c r="AY181" s="245" t="s">
        <v>127</v>
      </c>
    </row>
    <row r="182" s="13" customFormat="1">
      <c r="A182" s="13"/>
      <c r="B182" s="235"/>
      <c r="C182" s="236"/>
      <c r="D182" s="230" t="s">
        <v>138</v>
      </c>
      <c r="E182" s="237" t="s">
        <v>1</v>
      </c>
      <c r="F182" s="238" t="s">
        <v>229</v>
      </c>
      <c r="G182" s="236"/>
      <c r="H182" s="239">
        <v>7.4000000000000004</v>
      </c>
      <c r="I182" s="240"/>
      <c r="J182" s="236"/>
      <c r="K182" s="236"/>
      <c r="L182" s="241"/>
      <c r="M182" s="242"/>
      <c r="N182" s="243"/>
      <c r="O182" s="243"/>
      <c r="P182" s="243"/>
      <c r="Q182" s="243"/>
      <c r="R182" s="243"/>
      <c r="S182" s="243"/>
      <c r="T182" s="244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5" t="s">
        <v>138</v>
      </c>
      <c r="AU182" s="245" t="s">
        <v>88</v>
      </c>
      <c r="AV182" s="13" t="s">
        <v>88</v>
      </c>
      <c r="AW182" s="13" t="s">
        <v>34</v>
      </c>
      <c r="AX182" s="13" t="s">
        <v>78</v>
      </c>
      <c r="AY182" s="245" t="s">
        <v>127</v>
      </c>
    </row>
    <row r="183" s="13" customFormat="1">
      <c r="A183" s="13"/>
      <c r="B183" s="235"/>
      <c r="C183" s="236"/>
      <c r="D183" s="230" t="s">
        <v>138</v>
      </c>
      <c r="E183" s="237" t="s">
        <v>1</v>
      </c>
      <c r="F183" s="238" t="s">
        <v>230</v>
      </c>
      <c r="G183" s="236"/>
      <c r="H183" s="239">
        <v>8.8000000000000007</v>
      </c>
      <c r="I183" s="240"/>
      <c r="J183" s="236"/>
      <c r="K183" s="236"/>
      <c r="L183" s="241"/>
      <c r="M183" s="242"/>
      <c r="N183" s="243"/>
      <c r="O183" s="243"/>
      <c r="P183" s="243"/>
      <c r="Q183" s="243"/>
      <c r="R183" s="243"/>
      <c r="S183" s="243"/>
      <c r="T183" s="244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5" t="s">
        <v>138</v>
      </c>
      <c r="AU183" s="245" t="s">
        <v>88</v>
      </c>
      <c r="AV183" s="13" t="s">
        <v>88</v>
      </c>
      <c r="AW183" s="13" t="s">
        <v>34</v>
      </c>
      <c r="AX183" s="13" t="s">
        <v>78</v>
      </c>
      <c r="AY183" s="245" t="s">
        <v>127</v>
      </c>
    </row>
    <row r="184" s="2" customFormat="1" ht="33" customHeight="1">
      <c r="A184" s="37"/>
      <c r="B184" s="38"/>
      <c r="C184" s="217" t="s">
        <v>231</v>
      </c>
      <c r="D184" s="217" t="s">
        <v>129</v>
      </c>
      <c r="E184" s="218" t="s">
        <v>232</v>
      </c>
      <c r="F184" s="219" t="s">
        <v>233</v>
      </c>
      <c r="G184" s="220" t="s">
        <v>154</v>
      </c>
      <c r="H184" s="221">
        <v>1.5</v>
      </c>
      <c r="I184" s="222"/>
      <c r="J184" s="223">
        <f>ROUND(I184*H184,2)</f>
        <v>0</v>
      </c>
      <c r="K184" s="219" t="s">
        <v>133</v>
      </c>
      <c r="L184" s="43"/>
      <c r="M184" s="224" t="s">
        <v>1</v>
      </c>
      <c r="N184" s="225" t="s">
        <v>43</v>
      </c>
      <c r="O184" s="90"/>
      <c r="P184" s="226">
        <f>O184*H184</f>
        <v>0</v>
      </c>
      <c r="Q184" s="226">
        <v>0.00051999999999999995</v>
      </c>
      <c r="R184" s="226">
        <f>Q184*H184</f>
        <v>0.00077999999999999988</v>
      </c>
      <c r="S184" s="226">
        <v>0</v>
      </c>
      <c r="T184" s="227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28" t="s">
        <v>134</v>
      </c>
      <c r="AT184" s="228" t="s">
        <v>129</v>
      </c>
      <c r="AU184" s="228" t="s">
        <v>88</v>
      </c>
      <c r="AY184" s="16" t="s">
        <v>127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6" t="s">
        <v>86</v>
      </c>
      <c r="BK184" s="229">
        <f>ROUND(I184*H184,2)</f>
        <v>0</v>
      </c>
      <c r="BL184" s="16" t="s">
        <v>134</v>
      </c>
      <c r="BM184" s="228" t="s">
        <v>234</v>
      </c>
    </row>
    <row r="185" s="2" customFormat="1">
      <c r="A185" s="37"/>
      <c r="B185" s="38"/>
      <c r="C185" s="39"/>
      <c r="D185" s="230" t="s">
        <v>136</v>
      </c>
      <c r="E185" s="39"/>
      <c r="F185" s="231" t="s">
        <v>235</v>
      </c>
      <c r="G185" s="39"/>
      <c r="H185" s="39"/>
      <c r="I185" s="232"/>
      <c r="J185" s="39"/>
      <c r="K185" s="39"/>
      <c r="L185" s="43"/>
      <c r="M185" s="233"/>
      <c r="N185" s="234"/>
      <c r="O185" s="90"/>
      <c r="P185" s="90"/>
      <c r="Q185" s="90"/>
      <c r="R185" s="90"/>
      <c r="S185" s="90"/>
      <c r="T185" s="91"/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T185" s="16" t="s">
        <v>136</v>
      </c>
      <c r="AU185" s="16" t="s">
        <v>88</v>
      </c>
    </row>
    <row r="186" s="14" customFormat="1">
      <c r="A186" s="14"/>
      <c r="B186" s="257"/>
      <c r="C186" s="258"/>
      <c r="D186" s="230" t="s">
        <v>138</v>
      </c>
      <c r="E186" s="259" t="s">
        <v>1</v>
      </c>
      <c r="F186" s="260" t="s">
        <v>236</v>
      </c>
      <c r="G186" s="258"/>
      <c r="H186" s="259" t="s">
        <v>1</v>
      </c>
      <c r="I186" s="261"/>
      <c r="J186" s="258"/>
      <c r="K186" s="258"/>
      <c r="L186" s="262"/>
      <c r="M186" s="263"/>
      <c r="N186" s="264"/>
      <c r="O186" s="264"/>
      <c r="P186" s="264"/>
      <c r="Q186" s="264"/>
      <c r="R186" s="264"/>
      <c r="S186" s="264"/>
      <c r="T186" s="265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6" t="s">
        <v>138</v>
      </c>
      <c r="AU186" s="266" t="s">
        <v>88</v>
      </c>
      <c r="AV186" s="14" t="s">
        <v>86</v>
      </c>
      <c r="AW186" s="14" t="s">
        <v>34</v>
      </c>
      <c r="AX186" s="14" t="s">
        <v>78</v>
      </c>
      <c r="AY186" s="266" t="s">
        <v>127</v>
      </c>
    </row>
    <row r="187" s="13" customFormat="1">
      <c r="A187" s="13"/>
      <c r="B187" s="235"/>
      <c r="C187" s="236"/>
      <c r="D187" s="230" t="s">
        <v>138</v>
      </c>
      <c r="E187" s="237" t="s">
        <v>1</v>
      </c>
      <c r="F187" s="238" t="s">
        <v>237</v>
      </c>
      <c r="G187" s="236"/>
      <c r="H187" s="239">
        <v>1.5</v>
      </c>
      <c r="I187" s="240"/>
      <c r="J187" s="236"/>
      <c r="K187" s="236"/>
      <c r="L187" s="241"/>
      <c r="M187" s="242"/>
      <c r="N187" s="243"/>
      <c r="O187" s="243"/>
      <c r="P187" s="243"/>
      <c r="Q187" s="243"/>
      <c r="R187" s="243"/>
      <c r="S187" s="243"/>
      <c r="T187" s="24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5" t="s">
        <v>138</v>
      </c>
      <c r="AU187" s="245" t="s">
        <v>88</v>
      </c>
      <c r="AV187" s="13" t="s">
        <v>88</v>
      </c>
      <c r="AW187" s="13" t="s">
        <v>34</v>
      </c>
      <c r="AX187" s="13" t="s">
        <v>86</v>
      </c>
      <c r="AY187" s="245" t="s">
        <v>127</v>
      </c>
    </row>
    <row r="188" s="2" customFormat="1" ht="24.15" customHeight="1">
      <c r="A188" s="37"/>
      <c r="B188" s="38"/>
      <c r="C188" s="217" t="s">
        <v>238</v>
      </c>
      <c r="D188" s="217" t="s">
        <v>129</v>
      </c>
      <c r="E188" s="218" t="s">
        <v>239</v>
      </c>
      <c r="F188" s="219" t="s">
        <v>240</v>
      </c>
      <c r="G188" s="220" t="s">
        <v>154</v>
      </c>
      <c r="H188" s="221">
        <v>25.449999999999999</v>
      </c>
      <c r="I188" s="222"/>
      <c r="J188" s="223">
        <f>ROUND(I188*H188,2)</f>
        <v>0</v>
      </c>
      <c r="K188" s="219" t="s">
        <v>133</v>
      </c>
      <c r="L188" s="43"/>
      <c r="M188" s="224" t="s">
        <v>1</v>
      </c>
      <c r="N188" s="225" t="s">
        <v>43</v>
      </c>
      <c r="O188" s="90"/>
      <c r="P188" s="226">
        <f>O188*H188</f>
        <v>0</v>
      </c>
      <c r="Q188" s="226">
        <v>0</v>
      </c>
      <c r="R188" s="226">
        <f>Q188*H188</f>
        <v>0</v>
      </c>
      <c r="S188" s="226">
        <v>0</v>
      </c>
      <c r="T188" s="227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28" t="s">
        <v>134</v>
      </c>
      <c r="AT188" s="228" t="s">
        <v>129</v>
      </c>
      <c r="AU188" s="228" t="s">
        <v>88</v>
      </c>
      <c r="AY188" s="16" t="s">
        <v>127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6" t="s">
        <v>86</v>
      </c>
      <c r="BK188" s="229">
        <f>ROUND(I188*H188,2)</f>
        <v>0</v>
      </c>
      <c r="BL188" s="16" t="s">
        <v>134</v>
      </c>
      <c r="BM188" s="228" t="s">
        <v>241</v>
      </c>
    </row>
    <row r="189" s="2" customFormat="1">
      <c r="A189" s="37"/>
      <c r="B189" s="38"/>
      <c r="C189" s="39"/>
      <c r="D189" s="230" t="s">
        <v>136</v>
      </c>
      <c r="E189" s="39"/>
      <c r="F189" s="231" t="s">
        <v>242</v>
      </c>
      <c r="G189" s="39"/>
      <c r="H189" s="39"/>
      <c r="I189" s="232"/>
      <c r="J189" s="39"/>
      <c r="K189" s="39"/>
      <c r="L189" s="43"/>
      <c r="M189" s="233"/>
      <c r="N189" s="234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136</v>
      </c>
      <c r="AU189" s="16" t="s">
        <v>88</v>
      </c>
    </row>
    <row r="190" s="13" customFormat="1">
      <c r="A190" s="13"/>
      <c r="B190" s="235"/>
      <c r="C190" s="236"/>
      <c r="D190" s="230" t="s">
        <v>138</v>
      </c>
      <c r="E190" s="237" t="s">
        <v>1</v>
      </c>
      <c r="F190" s="238" t="s">
        <v>243</v>
      </c>
      <c r="G190" s="236"/>
      <c r="H190" s="239">
        <v>8.0500000000000007</v>
      </c>
      <c r="I190" s="240"/>
      <c r="J190" s="236"/>
      <c r="K190" s="236"/>
      <c r="L190" s="241"/>
      <c r="M190" s="242"/>
      <c r="N190" s="243"/>
      <c r="O190" s="243"/>
      <c r="P190" s="243"/>
      <c r="Q190" s="243"/>
      <c r="R190" s="243"/>
      <c r="S190" s="243"/>
      <c r="T190" s="244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5" t="s">
        <v>138</v>
      </c>
      <c r="AU190" s="245" t="s">
        <v>88</v>
      </c>
      <c r="AV190" s="13" t="s">
        <v>88</v>
      </c>
      <c r="AW190" s="13" t="s">
        <v>34</v>
      </c>
      <c r="AX190" s="13" t="s">
        <v>78</v>
      </c>
      <c r="AY190" s="245" t="s">
        <v>127</v>
      </c>
    </row>
    <row r="191" s="13" customFormat="1">
      <c r="A191" s="13"/>
      <c r="B191" s="235"/>
      <c r="C191" s="236"/>
      <c r="D191" s="230" t="s">
        <v>138</v>
      </c>
      <c r="E191" s="237" t="s">
        <v>1</v>
      </c>
      <c r="F191" s="238" t="s">
        <v>244</v>
      </c>
      <c r="G191" s="236"/>
      <c r="H191" s="239">
        <v>8</v>
      </c>
      <c r="I191" s="240"/>
      <c r="J191" s="236"/>
      <c r="K191" s="236"/>
      <c r="L191" s="241"/>
      <c r="M191" s="242"/>
      <c r="N191" s="243"/>
      <c r="O191" s="243"/>
      <c r="P191" s="243"/>
      <c r="Q191" s="243"/>
      <c r="R191" s="243"/>
      <c r="S191" s="243"/>
      <c r="T191" s="24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5" t="s">
        <v>138</v>
      </c>
      <c r="AU191" s="245" t="s">
        <v>88</v>
      </c>
      <c r="AV191" s="13" t="s">
        <v>88</v>
      </c>
      <c r="AW191" s="13" t="s">
        <v>34</v>
      </c>
      <c r="AX191" s="13" t="s">
        <v>78</v>
      </c>
      <c r="AY191" s="245" t="s">
        <v>127</v>
      </c>
    </row>
    <row r="192" s="13" customFormat="1">
      <c r="A192" s="13"/>
      <c r="B192" s="235"/>
      <c r="C192" s="236"/>
      <c r="D192" s="230" t="s">
        <v>138</v>
      </c>
      <c r="E192" s="237" t="s">
        <v>1</v>
      </c>
      <c r="F192" s="238" t="s">
        <v>245</v>
      </c>
      <c r="G192" s="236"/>
      <c r="H192" s="239">
        <v>9.4000000000000004</v>
      </c>
      <c r="I192" s="240"/>
      <c r="J192" s="236"/>
      <c r="K192" s="236"/>
      <c r="L192" s="241"/>
      <c r="M192" s="242"/>
      <c r="N192" s="243"/>
      <c r="O192" s="243"/>
      <c r="P192" s="243"/>
      <c r="Q192" s="243"/>
      <c r="R192" s="243"/>
      <c r="S192" s="243"/>
      <c r="T192" s="244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5" t="s">
        <v>138</v>
      </c>
      <c r="AU192" s="245" t="s">
        <v>88</v>
      </c>
      <c r="AV192" s="13" t="s">
        <v>88</v>
      </c>
      <c r="AW192" s="13" t="s">
        <v>34</v>
      </c>
      <c r="AX192" s="13" t="s">
        <v>78</v>
      </c>
      <c r="AY192" s="245" t="s">
        <v>127</v>
      </c>
    </row>
    <row r="193" s="2" customFormat="1" ht="21.75" customHeight="1">
      <c r="A193" s="37"/>
      <c r="B193" s="38"/>
      <c r="C193" s="247" t="s">
        <v>246</v>
      </c>
      <c r="D193" s="247" t="s">
        <v>202</v>
      </c>
      <c r="E193" s="248" t="s">
        <v>247</v>
      </c>
      <c r="F193" s="249" t="s">
        <v>248</v>
      </c>
      <c r="G193" s="250" t="s">
        <v>154</v>
      </c>
      <c r="H193" s="251">
        <v>6</v>
      </c>
      <c r="I193" s="252"/>
      <c r="J193" s="253">
        <f>ROUND(I193*H193,2)</f>
        <v>0</v>
      </c>
      <c r="K193" s="249" t="s">
        <v>1</v>
      </c>
      <c r="L193" s="254"/>
      <c r="M193" s="255" t="s">
        <v>1</v>
      </c>
      <c r="N193" s="256" t="s">
        <v>43</v>
      </c>
      <c r="O193" s="90"/>
      <c r="P193" s="226">
        <f>O193*H193</f>
        <v>0</v>
      </c>
      <c r="Q193" s="226">
        <v>0</v>
      </c>
      <c r="R193" s="226">
        <f>Q193*H193</f>
        <v>0</v>
      </c>
      <c r="S193" s="226">
        <v>0</v>
      </c>
      <c r="T193" s="227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28" t="s">
        <v>177</v>
      </c>
      <c r="AT193" s="228" t="s">
        <v>202</v>
      </c>
      <c r="AU193" s="228" t="s">
        <v>88</v>
      </c>
      <c r="AY193" s="16" t="s">
        <v>127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6" t="s">
        <v>86</v>
      </c>
      <c r="BK193" s="229">
        <f>ROUND(I193*H193,2)</f>
        <v>0</v>
      </c>
      <c r="BL193" s="16" t="s">
        <v>134</v>
      </c>
      <c r="BM193" s="228" t="s">
        <v>249</v>
      </c>
    </row>
    <row r="194" s="2" customFormat="1">
      <c r="A194" s="37"/>
      <c r="B194" s="38"/>
      <c r="C194" s="39"/>
      <c r="D194" s="230" t="s">
        <v>136</v>
      </c>
      <c r="E194" s="39"/>
      <c r="F194" s="231" t="s">
        <v>250</v>
      </c>
      <c r="G194" s="39"/>
      <c r="H194" s="39"/>
      <c r="I194" s="232"/>
      <c r="J194" s="39"/>
      <c r="K194" s="39"/>
      <c r="L194" s="43"/>
      <c r="M194" s="233"/>
      <c r="N194" s="234"/>
      <c r="O194" s="90"/>
      <c r="P194" s="90"/>
      <c r="Q194" s="90"/>
      <c r="R194" s="90"/>
      <c r="S194" s="90"/>
      <c r="T194" s="91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16" t="s">
        <v>136</v>
      </c>
      <c r="AU194" s="16" t="s">
        <v>88</v>
      </c>
    </row>
    <row r="195" s="13" customFormat="1">
      <c r="A195" s="13"/>
      <c r="B195" s="235"/>
      <c r="C195" s="236"/>
      <c r="D195" s="230" t="s">
        <v>138</v>
      </c>
      <c r="E195" s="237" t="s">
        <v>1</v>
      </c>
      <c r="F195" s="238" t="s">
        <v>251</v>
      </c>
      <c r="G195" s="236"/>
      <c r="H195" s="239">
        <v>2</v>
      </c>
      <c r="I195" s="240"/>
      <c r="J195" s="236"/>
      <c r="K195" s="236"/>
      <c r="L195" s="241"/>
      <c r="M195" s="242"/>
      <c r="N195" s="243"/>
      <c r="O195" s="243"/>
      <c r="P195" s="243"/>
      <c r="Q195" s="243"/>
      <c r="R195" s="243"/>
      <c r="S195" s="243"/>
      <c r="T195" s="244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5" t="s">
        <v>138</v>
      </c>
      <c r="AU195" s="245" t="s">
        <v>88</v>
      </c>
      <c r="AV195" s="13" t="s">
        <v>88</v>
      </c>
      <c r="AW195" s="13" t="s">
        <v>34</v>
      </c>
      <c r="AX195" s="13" t="s">
        <v>78</v>
      </c>
      <c r="AY195" s="245" t="s">
        <v>127</v>
      </c>
    </row>
    <row r="196" s="13" customFormat="1">
      <c r="A196" s="13"/>
      <c r="B196" s="235"/>
      <c r="C196" s="236"/>
      <c r="D196" s="230" t="s">
        <v>138</v>
      </c>
      <c r="E196" s="237" t="s">
        <v>1</v>
      </c>
      <c r="F196" s="238" t="s">
        <v>252</v>
      </c>
      <c r="G196" s="236"/>
      <c r="H196" s="239">
        <v>2</v>
      </c>
      <c r="I196" s="240"/>
      <c r="J196" s="236"/>
      <c r="K196" s="236"/>
      <c r="L196" s="241"/>
      <c r="M196" s="242"/>
      <c r="N196" s="243"/>
      <c r="O196" s="243"/>
      <c r="P196" s="243"/>
      <c r="Q196" s="243"/>
      <c r="R196" s="243"/>
      <c r="S196" s="243"/>
      <c r="T196" s="24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5" t="s">
        <v>138</v>
      </c>
      <c r="AU196" s="245" t="s">
        <v>88</v>
      </c>
      <c r="AV196" s="13" t="s">
        <v>88</v>
      </c>
      <c r="AW196" s="13" t="s">
        <v>34</v>
      </c>
      <c r="AX196" s="13" t="s">
        <v>78</v>
      </c>
      <c r="AY196" s="245" t="s">
        <v>127</v>
      </c>
    </row>
    <row r="197" s="13" customFormat="1">
      <c r="A197" s="13"/>
      <c r="B197" s="235"/>
      <c r="C197" s="236"/>
      <c r="D197" s="230" t="s">
        <v>138</v>
      </c>
      <c r="E197" s="237" t="s">
        <v>1</v>
      </c>
      <c r="F197" s="238" t="s">
        <v>253</v>
      </c>
      <c r="G197" s="236"/>
      <c r="H197" s="239">
        <v>2</v>
      </c>
      <c r="I197" s="240"/>
      <c r="J197" s="236"/>
      <c r="K197" s="236"/>
      <c r="L197" s="241"/>
      <c r="M197" s="242"/>
      <c r="N197" s="243"/>
      <c r="O197" s="243"/>
      <c r="P197" s="243"/>
      <c r="Q197" s="243"/>
      <c r="R197" s="243"/>
      <c r="S197" s="243"/>
      <c r="T197" s="244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5" t="s">
        <v>138</v>
      </c>
      <c r="AU197" s="245" t="s">
        <v>88</v>
      </c>
      <c r="AV197" s="13" t="s">
        <v>88</v>
      </c>
      <c r="AW197" s="13" t="s">
        <v>34</v>
      </c>
      <c r="AX197" s="13" t="s">
        <v>78</v>
      </c>
      <c r="AY197" s="245" t="s">
        <v>127</v>
      </c>
    </row>
    <row r="198" s="2" customFormat="1" ht="24.15" customHeight="1">
      <c r="A198" s="37"/>
      <c r="B198" s="38"/>
      <c r="C198" s="247" t="s">
        <v>254</v>
      </c>
      <c r="D198" s="247" t="s">
        <v>202</v>
      </c>
      <c r="E198" s="248" t="s">
        <v>255</v>
      </c>
      <c r="F198" s="249" t="s">
        <v>256</v>
      </c>
      <c r="G198" s="250" t="s">
        <v>154</v>
      </c>
      <c r="H198" s="251">
        <v>19.449999999999999</v>
      </c>
      <c r="I198" s="252"/>
      <c r="J198" s="253">
        <f>ROUND(I198*H198,2)</f>
        <v>0</v>
      </c>
      <c r="K198" s="249" t="s">
        <v>1</v>
      </c>
      <c r="L198" s="254"/>
      <c r="M198" s="255" t="s">
        <v>1</v>
      </c>
      <c r="N198" s="256" t="s">
        <v>43</v>
      </c>
      <c r="O198" s="90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28" t="s">
        <v>177</v>
      </c>
      <c r="AT198" s="228" t="s">
        <v>202</v>
      </c>
      <c r="AU198" s="228" t="s">
        <v>88</v>
      </c>
      <c r="AY198" s="16" t="s">
        <v>127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6" t="s">
        <v>86</v>
      </c>
      <c r="BK198" s="229">
        <f>ROUND(I198*H198,2)</f>
        <v>0</v>
      </c>
      <c r="BL198" s="16" t="s">
        <v>134</v>
      </c>
      <c r="BM198" s="228" t="s">
        <v>257</v>
      </c>
    </row>
    <row r="199" s="2" customFormat="1">
      <c r="A199" s="37"/>
      <c r="B199" s="38"/>
      <c r="C199" s="39"/>
      <c r="D199" s="230" t="s">
        <v>136</v>
      </c>
      <c r="E199" s="39"/>
      <c r="F199" s="231" t="s">
        <v>256</v>
      </c>
      <c r="G199" s="39"/>
      <c r="H199" s="39"/>
      <c r="I199" s="232"/>
      <c r="J199" s="39"/>
      <c r="K199" s="39"/>
      <c r="L199" s="43"/>
      <c r="M199" s="233"/>
      <c r="N199" s="234"/>
      <c r="O199" s="90"/>
      <c r="P199" s="90"/>
      <c r="Q199" s="90"/>
      <c r="R199" s="90"/>
      <c r="S199" s="90"/>
      <c r="T199" s="91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16" t="s">
        <v>136</v>
      </c>
      <c r="AU199" s="16" t="s">
        <v>88</v>
      </c>
    </row>
    <row r="200" s="13" customFormat="1">
      <c r="A200" s="13"/>
      <c r="B200" s="235"/>
      <c r="C200" s="236"/>
      <c r="D200" s="230" t="s">
        <v>138</v>
      </c>
      <c r="E200" s="237" t="s">
        <v>1</v>
      </c>
      <c r="F200" s="238" t="s">
        <v>258</v>
      </c>
      <c r="G200" s="236"/>
      <c r="H200" s="239">
        <v>6.0499999999999998</v>
      </c>
      <c r="I200" s="240"/>
      <c r="J200" s="236"/>
      <c r="K200" s="236"/>
      <c r="L200" s="241"/>
      <c r="M200" s="242"/>
      <c r="N200" s="243"/>
      <c r="O200" s="243"/>
      <c r="P200" s="243"/>
      <c r="Q200" s="243"/>
      <c r="R200" s="243"/>
      <c r="S200" s="243"/>
      <c r="T200" s="24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5" t="s">
        <v>138</v>
      </c>
      <c r="AU200" s="245" t="s">
        <v>88</v>
      </c>
      <c r="AV200" s="13" t="s">
        <v>88</v>
      </c>
      <c r="AW200" s="13" t="s">
        <v>34</v>
      </c>
      <c r="AX200" s="13" t="s">
        <v>78</v>
      </c>
      <c r="AY200" s="245" t="s">
        <v>127</v>
      </c>
    </row>
    <row r="201" s="13" customFormat="1">
      <c r="A201" s="13"/>
      <c r="B201" s="235"/>
      <c r="C201" s="236"/>
      <c r="D201" s="230" t="s">
        <v>138</v>
      </c>
      <c r="E201" s="237" t="s">
        <v>1</v>
      </c>
      <c r="F201" s="238" t="s">
        <v>259</v>
      </c>
      <c r="G201" s="236"/>
      <c r="H201" s="239">
        <v>6</v>
      </c>
      <c r="I201" s="240"/>
      <c r="J201" s="236"/>
      <c r="K201" s="236"/>
      <c r="L201" s="241"/>
      <c r="M201" s="242"/>
      <c r="N201" s="243"/>
      <c r="O201" s="243"/>
      <c r="P201" s="243"/>
      <c r="Q201" s="243"/>
      <c r="R201" s="243"/>
      <c r="S201" s="243"/>
      <c r="T201" s="244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5" t="s">
        <v>138</v>
      </c>
      <c r="AU201" s="245" t="s">
        <v>88</v>
      </c>
      <c r="AV201" s="13" t="s">
        <v>88</v>
      </c>
      <c r="AW201" s="13" t="s">
        <v>34</v>
      </c>
      <c r="AX201" s="13" t="s">
        <v>78</v>
      </c>
      <c r="AY201" s="245" t="s">
        <v>127</v>
      </c>
    </row>
    <row r="202" s="13" customFormat="1">
      <c r="A202" s="13"/>
      <c r="B202" s="235"/>
      <c r="C202" s="236"/>
      <c r="D202" s="230" t="s">
        <v>138</v>
      </c>
      <c r="E202" s="237" t="s">
        <v>1</v>
      </c>
      <c r="F202" s="238" t="s">
        <v>260</v>
      </c>
      <c r="G202" s="236"/>
      <c r="H202" s="239">
        <v>7.4000000000000004</v>
      </c>
      <c r="I202" s="240"/>
      <c r="J202" s="236"/>
      <c r="K202" s="236"/>
      <c r="L202" s="241"/>
      <c r="M202" s="242"/>
      <c r="N202" s="243"/>
      <c r="O202" s="243"/>
      <c r="P202" s="243"/>
      <c r="Q202" s="243"/>
      <c r="R202" s="243"/>
      <c r="S202" s="243"/>
      <c r="T202" s="244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5" t="s">
        <v>138</v>
      </c>
      <c r="AU202" s="245" t="s">
        <v>88</v>
      </c>
      <c r="AV202" s="13" t="s">
        <v>88</v>
      </c>
      <c r="AW202" s="13" t="s">
        <v>34</v>
      </c>
      <c r="AX202" s="13" t="s">
        <v>78</v>
      </c>
      <c r="AY202" s="245" t="s">
        <v>127</v>
      </c>
    </row>
    <row r="203" s="2" customFormat="1" ht="16.5" customHeight="1">
      <c r="A203" s="37"/>
      <c r="B203" s="38"/>
      <c r="C203" s="217" t="s">
        <v>7</v>
      </c>
      <c r="D203" s="217" t="s">
        <v>129</v>
      </c>
      <c r="E203" s="218" t="s">
        <v>261</v>
      </c>
      <c r="F203" s="219" t="s">
        <v>262</v>
      </c>
      <c r="G203" s="220" t="s">
        <v>132</v>
      </c>
      <c r="H203" s="221">
        <v>6.0460000000000003</v>
      </c>
      <c r="I203" s="222"/>
      <c r="J203" s="223">
        <f>ROUND(I203*H203,2)</f>
        <v>0</v>
      </c>
      <c r="K203" s="219" t="s">
        <v>133</v>
      </c>
      <c r="L203" s="43"/>
      <c r="M203" s="224" t="s">
        <v>1</v>
      </c>
      <c r="N203" s="225" t="s">
        <v>43</v>
      </c>
      <c r="O203" s="90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28" t="s">
        <v>134</v>
      </c>
      <c r="AT203" s="228" t="s">
        <v>129</v>
      </c>
      <c r="AU203" s="228" t="s">
        <v>88</v>
      </c>
      <c r="AY203" s="16" t="s">
        <v>127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6" t="s">
        <v>86</v>
      </c>
      <c r="BK203" s="229">
        <f>ROUND(I203*H203,2)</f>
        <v>0</v>
      </c>
      <c r="BL203" s="16" t="s">
        <v>134</v>
      </c>
      <c r="BM203" s="228" t="s">
        <v>263</v>
      </c>
    </row>
    <row r="204" s="2" customFormat="1">
      <c r="A204" s="37"/>
      <c r="B204" s="38"/>
      <c r="C204" s="39"/>
      <c r="D204" s="230" t="s">
        <v>136</v>
      </c>
      <c r="E204" s="39"/>
      <c r="F204" s="231" t="s">
        <v>264</v>
      </c>
      <c r="G204" s="39"/>
      <c r="H204" s="39"/>
      <c r="I204" s="232"/>
      <c r="J204" s="39"/>
      <c r="K204" s="39"/>
      <c r="L204" s="43"/>
      <c r="M204" s="233"/>
      <c r="N204" s="234"/>
      <c r="O204" s="90"/>
      <c r="P204" s="90"/>
      <c r="Q204" s="90"/>
      <c r="R204" s="90"/>
      <c r="S204" s="90"/>
      <c r="T204" s="91"/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T204" s="16" t="s">
        <v>136</v>
      </c>
      <c r="AU204" s="16" t="s">
        <v>88</v>
      </c>
    </row>
    <row r="205" s="14" customFormat="1">
      <c r="A205" s="14"/>
      <c r="B205" s="257"/>
      <c r="C205" s="258"/>
      <c r="D205" s="230" t="s">
        <v>138</v>
      </c>
      <c r="E205" s="259" t="s">
        <v>1</v>
      </c>
      <c r="F205" s="260" t="s">
        <v>236</v>
      </c>
      <c r="G205" s="258"/>
      <c r="H205" s="259" t="s">
        <v>1</v>
      </c>
      <c r="I205" s="261"/>
      <c r="J205" s="258"/>
      <c r="K205" s="258"/>
      <c r="L205" s="262"/>
      <c r="M205" s="263"/>
      <c r="N205" s="264"/>
      <c r="O205" s="264"/>
      <c r="P205" s="264"/>
      <c r="Q205" s="264"/>
      <c r="R205" s="264"/>
      <c r="S205" s="264"/>
      <c r="T205" s="26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6" t="s">
        <v>138</v>
      </c>
      <c r="AU205" s="266" t="s">
        <v>88</v>
      </c>
      <c r="AV205" s="14" t="s">
        <v>86</v>
      </c>
      <c r="AW205" s="14" t="s">
        <v>34</v>
      </c>
      <c r="AX205" s="14" t="s">
        <v>78</v>
      </c>
      <c r="AY205" s="266" t="s">
        <v>127</v>
      </c>
    </row>
    <row r="206" s="13" customFormat="1">
      <c r="A206" s="13"/>
      <c r="B206" s="235"/>
      <c r="C206" s="236"/>
      <c r="D206" s="230" t="s">
        <v>138</v>
      </c>
      <c r="E206" s="237" t="s">
        <v>1</v>
      </c>
      <c r="F206" s="238" t="s">
        <v>265</v>
      </c>
      <c r="G206" s="236"/>
      <c r="H206" s="239">
        <v>6.0460000000000003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5" t="s">
        <v>138</v>
      </c>
      <c r="AU206" s="245" t="s">
        <v>88</v>
      </c>
      <c r="AV206" s="13" t="s">
        <v>88</v>
      </c>
      <c r="AW206" s="13" t="s">
        <v>34</v>
      </c>
      <c r="AX206" s="13" t="s">
        <v>86</v>
      </c>
      <c r="AY206" s="245" t="s">
        <v>127</v>
      </c>
    </row>
    <row r="207" s="2" customFormat="1" ht="16.5" customHeight="1">
      <c r="A207" s="37"/>
      <c r="B207" s="38"/>
      <c r="C207" s="217" t="s">
        <v>266</v>
      </c>
      <c r="D207" s="217" t="s">
        <v>129</v>
      </c>
      <c r="E207" s="218" t="s">
        <v>267</v>
      </c>
      <c r="F207" s="219" t="s">
        <v>268</v>
      </c>
      <c r="G207" s="220" t="s">
        <v>142</v>
      </c>
      <c r="H207" s="221">
        <v>0.248</v>
      </c>
      <c r="I207" s="222"/>
      <c r="J207" s="223">
        <f>ROUND(I207*H207,2)</f>
        <v>0</v>
      </c>
      <c r="K207" s="219" t="s">
        <v>1</v>
      </c>
      <c r="L207" s="43"/>
      <c r="M207" s="224" t="s">
        <v>1</v>
      </c>
      <c r="N207" s="225" t="s">
        <v>43</v>
      </c>
      <c r="O207" s="90"/>
      <c r="P207" s="226">
        <f>O207*H207</f>
        <v>0</v>
      </c>
      <c r="Q207" s="226">
        <v>2.9141499999999998</v>
      </c>
      <c r="R207" s="226">
        <f>Q207*H207</f>
        <v>0.72270919999999994</v>
      </c>
      <c r="S207" s="226">
        <v>0</v>
      </c>
      <c r="T207" s="227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8" t="s">
        <v>134</v>
      </c>
      <c r="AT207" s="228" t="s">
        <v>129</v>
      </c>
      <c r="AU207" s="228" t="s">
        <v>88</v>
      </c>
      <c r="AY207" s="16" t="s">
        <v>127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6" t="s">
        <v>86</v>
      </c>
      <c r="BK207" s="229">
        <f>ROUND(I207*H207,2)</f>
        <v>0</v>
      </c>
      <c r="BL207" s="16" t="s">
        <v>134</v>
      </c>
      <c r="BM207" s="228" t="s">
        <v>269</v>
      </c>
    </row>
    <row r="208" s="2" customFormat="1">
      <c r="A208" s="37"/>
      <c r="B208" s="38"/>
      <c r="C208" s="39"/>
      <c r="D208" s="230" t="s">
        <v>136</v>
      </c>
      <c r="E208" s="39"/>
      <c r="F208" s="231" t="s">
        <v>270</v>
      </c>
      <c r="G208" s="39"/>
      <c r="H208" s="39"/>
      <c r="I208" s="232"/>
      <c r="J208" s="39"/>
      <c r="K208" s="39"/>
      <c r="L208" s="43"/>
      <c r="M208" s="233"/>
      <c r="N208" s="234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136</v>
      </c>
      <c r="AU208" s="16" t="s">
        <v>88</v>
      </c>
    </row>
    <row r="209" s="14" customFormat="1">
      <c r="A209" s="14"/>
      <c r="B209" s="257"/>
      <c r="C209" s="258"/>
      <c r="D209" s="230" t="s">
        <v>138</v>
      </c>
      <c r="E209" s="259" t="s">
        <v>1</v>
      </c>
      <c r="F209" s="260" t="s">
        <v>236</v>
      </c>
      <c r="G209" s="258"/>
      <c r="H209" s="259" t="s">
        <v>1</v>
      </c>
      <c r="I209" s="261"/>
      <c r="J209" s="258"/>
      <c r="K209" s="258"/>
      <c r="L209" s="262"/>
      <c r="M209" s="263"/>
      <c r="N209" s="264"/>
      <c r="O209" s="264"/>
      <c r="P209" s="264"/>
      <c r="Q209" s="264"/>
      <c r="R209" s="264"/>
      <c r="S209" s="264"/>
      <c r="T209" s="265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6" t="s">
        <v>138</v>
      </c>
      <c r="AU209" s="266" t="s">
        <v>88</v>
      </c>
      <c r="AV209" s="14" t="s">
        <v>86</v>
      </c>
      <c r="AW209" s="14" t="s">
        <v>4</v>
      </c>
      <c r="AX209" s="14" t="s">
        <v>78</v>
      </c>
      <c r="AY209" s="266" t="s">
        <v>127</v>
      </c>
    </row>
    <row r="210" s="13" customFormat="1">
      <c r="A210" s="13"/>
      <c r="B210" s="235"/>
      <c r="C210" s="236"/>
      <c r="D210" s="230" t="s">
        <v>138</v>
      </c>
      <c r="E210" s="237" t="s">
        <v>1</v>
      </c>
      <c r="F210" s="238" t="s">
        <v>271</v>
      </c>
      <c r="G210" s="236"/>
      <c r="H210" s="239">
        <v>0.248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5" t="s">
        <v>138</v>
      </c>
      <c r="AU210" s="245" t="s">
        <v>88</v>
      </c>
      <c r="AV210" s="13" t="s">
        <v>88</v>
      </c>
      <c r="AW210" s="13" t="s">
        <v>34</v>
      </c>
      <c r="AX210" s="13" t="s">
        <v>86</v>
      </c>
      <c r="AY210" s="245" t="s">
        <v>127</v>
      </c>
    </row>
    <row r="211" s="2" customFormat="1" ht="16.5" customHeight="1">
      <c r="A211" s="37"/>
      <c r="B211" s="38"/>
      <c r="C211" s="217" t="s">
        <v>272</v>
      </c>
      <c r="D211" s="217" t="s">
        <v>129</v>
      </c>
      <c r="E211" s="218" t="s">
        <v>273</v>
      </c>
      <c r="F211" s="219" t="s">
        <v>274</v>
      </c>
      <c r="G211" s="220" t="s">
        <v>142</v>
      </c>
      <c r="H211" s="221">
        <v>0.057000000000000002</v>
      </c>
      <c r="I211" s="222"/>
      <c r="J211" s="223">
        <f>ROUND(I211*H211,2)</f>
        <v>0</v>
      </c>
      <c r="K211" s="219" t="s">
        <v>1</v>
      </c>
      <c r="L211" s="43"/>
      <c r="M211" s="224" t="s">
        <v>1</v>
      </c>
      <c r="N211" s="225" t="s">
        <v>43</v>
      </c>
      <c r="O211" s="90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8" t="s">
        <v>134</v>
      </c>
      <c r="AT211" s="228" t="s">
        <v>129</v>
      </c>
      <c r="AU211" s="228" t="s">
        <v>88</v>
      </c>
      <c r="AY211" s="16" t="s">
        <v>127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6" t="s">
        <v>86</v>
      </c>
      <c r="BK211" s="229">
        <f>ROUND(I211*H211,2)</f>
        <v>0</v>
      </c>
      <c r="BL211" s="16" t="s">
        <v>134</v>
      </c>
      <c r="BM211" s="228" t="s">
        <v>275</v>
      </c>
    </row>
    <row r="212" s="2" customFormat="1">
      <c r="A212" s="37"/>
      <c r="B212" s="38"/>
      <c r="C212" s="39"/>
      <c r="D212" s="230" t="s">
        <v>136</v>
      </c>
      <c r="E212" s="39"/>
      <c r="F212" s="231" t="s">
        <v>274</v>
      </c>
      <c r="G212" s="39"/>
      <c r="H212" s="39"/>
      <c r="I212" s="232"/>
      <c r="J212" s="39"/>
      <c r="K212" s="39"/>
      <c r="L212" s="43"/>
      <c r="M212" s="233"/>
      <c r="N212" s="234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136</v>
      </c>
      <c r="AU212" s="16" t="s">
        <v>88</v>
      </c>
    </row>
    <row r="213" s="2" customFormat="1">
      <c r="A213" s="37"/>
      <c r="B213" s="38"/>
      <c r="C213" s="39"/>
      <c r="D213" s="230" t="s">
        <v>181</v>
      </c>
      <c r="E213" s="39"/>
      <c r="F213" s="246" t="s">
        <v>276</v>
      </c>
      <c r="G213" s="39"/>
      <c r="H213" s="39"/>
      <c r="I213" s="232"/>
      <c r="J213" s="39"/>
      <c r="K213" s="39"/>
      <c r="L213" s="43"/>
      <c r="M213" s="233"/>
      <c r="N213" s="234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181</v>
      </c>
      <c r="AU213" s="16" t="s">
        <v>88</v>
      </c>
    </row>
    <row r="214" s="14" customFormat="1">
      <c r="A214" s="14"/>
      <c r="B214" s="257"/>
      <c r="C214" s="258"/>
      <c r="D214" s="230" t="s">
        <v>138</v>
      </c>
      <c r="E214" s="259" t="s">
        <v>1</v>
      </c>
      <c r="F214" s="260" t="s">
        <v>236</v>
      </c>
      <c r="G214" s="258"/>
      <c r="H214" s="259" t="s">
        <v>1</v>
      </c>
      <c r="I214" s="261"/>
      <c r="J214" s="258"/>
      <c r="K214" s="258"/>
      <c r="L214" s="262"/>
      <c r="M214" s="263"/>
      <c r="N214" s="264"/>
      <c r="O214" s="264"/>
      <c r="P214" s="264"/>
      <c r="Q214" s="264"/>
      <c r="R214" s="264"/>
      <c r="S214" s="264"/>
      <c r="T214" s="26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6" t="s">
        <v>138</v>
      </c>
      <c r="AU214" s="266" t="s">
        <v>88</v>
      </c>
      <c r="AV214" s="14" t="s">
        <v>86</v>
      </c>
      <c r="AW214" s="14" t="s">
        <v>4</v>
      </c>
      <c r="AX214" s="14" t="s">
        <v>78</v>
      </c>
      <c r="AY214" s="266" t="s">
        <v>127</v>
      </c>
    </row>
    <row r="215" s="13" customFormat="1">
      <c r="A215" s="13"/>
      <c r="B215" s="235"/>
      <c r="C215" s="236"/>
      <c r="D215" s="230" t="s">
        <v>138</v>
      </c>
      <c r="E215" s="237" t="s">
        <v>1</v>
      </c>
      <c r="F215" s="238" t="s">
        <v>277</v>
      </c>
      <c r="G215" s="236"/>
      <c r="H215" s="239">
        <v>0.057000000000000002</v>
      </c>
      <c r="I215" s="240"/>
      <c r="J215" s="236"/>
      <c r="K215" s="236"/>
      <c r="L215" s="241"/>
      <c r="M215" s="242"/>
      <c r="N215" s="243"/>
      <c r="O215" s="243"/>
      <c r="P215" s="243"/>
      <c r="Q215" s="243"/>
      <c r="R215" s="243"/>
      <c r="S215" s="243"/>
      <c r="T215" s="244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5" t="s">
        <v>138</v>
      </c>
      <c r="AU215" s="245" t="s">
        <v>88</v>
      </c>
      <c r="AV215" s="13" t="s">
        <v>88</v>
      </c>
      <c r="AW215" s="13" t="s">
        <v>34</v>
      </c>
      <c r="AX215" s="13" t="s">
        <v>86</v>
      </c>
      <c r="AY215" s="245" t="s">
        <v>127</v>
      </c>
    </row>
    <row r="216" s="2" customFormat="1" ht="21.75" customHeight="1">
      <c r="A216" s="37"/>
      <c r="B216" s="38"/>
      <c r="C216" s="247" t="s">
        <v>278</v>
      </c>
      <c r="D216" s="247" t="s">
        <v>202</v>
      </c>
      <c r="E216" s="248" t="s">
        <v>279</v>
      </c>
      <c r="F216" s="249" t="s">
        <v>280</v>
      </c>
      <c r="G216" s="250" t="s">
        <v>281</v>
      </c>
      <c r="H216" s="251">
        <v>3</v>
      </c>
      <c r="I216" s="252"/>
      <c r="J216" s="253">
        <f>ROUND(I216*H216,2)</f>
        <v>0</v>
      </c>
      <c r="K216" s="249" t="s">
        <v>1</v>
      </c>
      <c r="L216" s="254"/>
      <c r="M216" s="255" t="s">
        <v>1</v>
      </c>
      <c r="N216" s="256" t="s">
        <v>43</v>
      </c>
      <c r="O216" s="90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8" t="s">
        <v>177</v>
      </c>
      <c r="AT216" s="228" t="s">
        <v>202</v>
      </c>
      <c r="AU216" s="228" t="s">
        <v>88</v>
      </c>
      <c r="AY216" s="16" t="s">
        <v>127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6" t="s">
        <v>86</v>
      </c>
      <c r="BK216" s="229">
        <f>ROUND(I216*H216,2)</f>
        <v>0</v>
      </c>
      <c r="BL216" s="16" t="s">
        <v>134</v>
      </c>
      <c r="BM216" s="228" t="s">
        <v>282</v>
      </c>
    </row>
    <row r="217" s="2" customFormat="1">
      <c r="A217" s="37"/>
      <c r="B217" s="38"/>
      <c r="C217" s="39"/>
      <c r="D217" s="230" t="s">
        <v>136</v>
      </c>
      <c r="E217" s="39"/>
      <c r="F217" s="231" t="s">
        <v>283</v>
      </c>
      <c r="G217" s="39"/>
      <c r="H217" s="39"/>
      <c r="I217" s="232"/>
      <c r="J217" s="39"/>
      <c r="K217" s="39"/>
      <c r="L217" s="43"/>
      <c r="M217" s="233"/>
      <c r="N217" s="234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136</v>
      </c>
      <c r="AU217" s="16" t="s">
        <v>88</v>
      </c>
    </row>
    <row r="218" s="14" customFormat="1">
      <c r="A218" s="14"/>
      <c r="B218" s="257"/>
      <c r="C218" s="258"/>
      <c r="D218" s="230" t="s">
        <v>138</v>
      </c>
      <c r="E218" s="259" t="s">
        <v>1</v>
      </c>
      <c r="F218" s="260" t="s">
        <v>236</v>
      </c>
      <c r="G218" s="258"/>
      <c r="H218" s="259" t="s">
        <v>1</v>
      </c>
      <c r="I218" s="261"/>
      <c r="J218" s="258"/>
      <c r="K218" s="258"/>
      <c r="L218" s="262"/>
      <c r="M218" s="263"/>
      <c r="N218" s="264"/>
      <c r="O218" s="264"/>
      <c r="P218" s="264"/>
      <c r="Q218" s="264"/>
      <c r="R218" s="264"/>
      <c r="S218" s="264"/>
      <c r="T218" s="26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6" t="s">
        <v>138</v>
      </c>
      <c r="AU218" s="266" t="s">
        <v>88</v>
      </c>
      <c r="AV218" s="14" t="s">
        <v>86</v>
      </c>
      <c r="AW218" s="14" t="s">
        <v>4</v>
      </c>
      <c r="AX218" s="14" t="s">
        <v>78</v>
      </c>
      <c r="AY218" s="266" t="s">
        <v>127</v>
      </c>
    </row>
    <row r="219" s="13" customFormat="1">
      <c r="A219" s="13"/>
      <c r="B219" s="235"/>
      <c r="C219" s="236"/>
      <c r="D219" s="230" t="s">
        <v>138</v>
      </c>
      <c r="E219" s="237" t="s">
        <v>1</v>
      </c>
      <c r="F219" s="238" t="s">
        <v>284</v>
      </c>
      <c r="G219" s="236"/>
      <c r="H219" s="239">
        <v>3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5" t="s">
        <v>138</v>
      </c>
      <c r="AU219" s="245" t="s">
        <v>88</v>
      </c>
      <c r="AV219" s="13" t="s">
        <v>88</v>
      </c>
      <c r="AW219" s="13" t="s">
        <v>34</v>
      </c>
      <c r="AX219" s="13" t="s">
        <v>86</v>
      </c>
      <c r="AY219" s="245" t="s">
        <v>127</v>
      </c>
    </row>
    <row r="220" s="2" customFormat="1" ht="16.5" customHeight="1">
      <c r="A220" s="37"/>
      <c r="B220" s="38"/>
      <c r="C220" s="217" t="s">
        <v>285</v>
      </c>
      <c r="D220" s="217" t="s">
        <v>129</v>
      </c>
      <c r="E220" s="218" t="s">
        <v>286</v>
      </c>
      <c r="F220" s="219" t="s">
        <v>287</v>
      </c>
      <c r="G220" s="220" t="s">
        <v>142</v>
      </c>
      <c r="H220" s="221">
        <v>0.0080000000000000002</v>
      </c>
      <c r="I220" s="222"/>
      <c r="J220" s="223">
        <f>ROUND(I220*H220,2)</f>
        <v>0</v>
      </c>
      <c r="K220" s="219" t="s">
        <v>1</v>
      </c>
      <c r="L220" s="43"/>
      <c r="M220" s="224" t="s">
        <v>1</v>
      </c>
      <c r="N220" s="225" t="s">
        <v>43</v>
      </c>
      <c r="O220" s="90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8" t="s">
        <v>134</v>
      </c>
      <c r="AT220" s="228" t="s">
        <v>129</v>
      </c>
      <c r="AU220" s="228" t="s">
        <v>88</v>
      </c>
      <c r="AY220" s="16" t="s">
        <v>127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6" t="s">
        <v>86</v>
      </c>
      <c r="BK220" s="229">
        <f>ROUND(I220*H220,2)</f>
        <v>0</v>
      </c>
      <c r="BL220" s="16" t="s">
        <v>134</v>
      </c>
      <c r="BM220" s="228" t="s">
        <v>288</v>
      </c>
    </row>
    <row r="221" s="2" customFormat="1">
      <c r="A221" s="37"/>
      <c r="B221" s="38"/>
      <c r="C221" s="39"/>
      <c r="D221" s="230" t="s">
        <v>136</v>
      </c>
      <c r="E221" s="39"/>
      <c r="F221" s="231" t="s">
        <v>287</v>
      </c>
      <c r="G221" s="39"/>
      <c r="H221" s="39"/>
      <c r="I221" s="232"/>
      <c r="J221" s="39"/>
      <c r="K221" s="39"/>
      <c r="L221" s="43"/>
      <c r="M221" s="233"/>
      <c r="N221" s="234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136</v>
      </c>
      <c r="AU221" s="16" t="s">
        <v>88</v>
      </c>
    </row>
    <row r="222" s="14" customFormat="1">
      <c r="A222" s="14"/>
      <c r="B222" s="257"/>
      <c r="C222" s="258"/>
      <c r="D222" s="230" t="s">
        <v>138</v>
      </c>
      <c r="E222" s="259" t="s">
        <v>1</v>
      </c>
      <c r="F222" s="260" t="s">
        <v>236</v>
      </c>
      <c r="G222" s="258"/>
      <c r="H222" s="259" t="s">
        <v>1</v>
      </c>
      <c r="I222" s="261"/>
      <c r="J222" s="258"/>
      <c r="K222" s="258"/>
      <c r="L222" s="262"/>
      <c r="M222" s="263"/>
      <c r="N222" s="264"/>
      <c r="O222" s="264"/>
      <c r="P222" s="264"/>
      <c r="Q222" s="264"/>
      <c r="R222" s="264"/>
      <c r="S222" s="264"/>
      <c r="T222" s="26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6" t="s">
        <v>138</v>
      </c>
      <c r="AU222" s="266" t="s">
        <v>88</v>
      </c>
      <c r="AV222" s="14" t="s">
        <v>86</v>
      </c>
      <c r="AW222" s="14" t="s">
        <v>4</v>
      </c>
      <c r="AX222" s="14" t="s">
        <v>78</v>
      </c>
      <c r="AY222" s="266" t="s">
        <v>127</v>
      </c>
    </row>
    <row r="223" s="13" customFormat="1">
      <c r="A223" s="13"/>
      <c r="B223" s="235"/>
      <c r="C223" s="236"/>
      <c r="D223" s="230" t="s">
        <v>138</v>
      </c>
      <c r="E223" s="237" t="s">
        <v>1</v>
      </c>
      <c r="F223" s="238" t="s">
        <v>289</v>
      </c>
      <c r="G223" s="236"/>
      <c r="H223" s="239">
        <v>0.0080000000000000002</v>
      </c>
      <c r="I223" s="240"/>
      <c r="J223" s="236"/>
      <c r="K223" s="236"/>
      <c r="L223" s="241"/>
      <c r="M223" s="242"/>
      <c r="N223" s="243"/>
      <c r="O223" s="243"/>
      <c r="P223" s="243"/>
      <c r="Q223" s="243"/>
      <c r="R223" s="243"/>
      <c r="S223" s="243"/>
      <c r="T223" s="244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5" t="s">
        <v>138</v>
      </c>
      <c r="AU223" s="245" t="s">
        <v>88</v>
      </c>
      <c r="AV223" s="13" t="s">
        <v>88</v>
      </c>
      <c r="AW223" s="13" t="s">
        <v>34</v>
      </c>
      <c r="AX223" s="13" t="s">
        <v>86</v>
      </c>
      <c r="AY223" s="245" t="s">
        <v>127</v>
      </c>
    </row>
    <row r="224" s="2" customFormat="1" ht="24.15" customHeight="1">
      <c r="A224" s="37"/>
      <c r="B224" s="38"/>
      <c r="C224" s="217" t="s">
        <v>290</v>
      </c>
      <c r="D224" s="217" t="s">
        <v>129</v>
      </c>
      <c r="E224" s="218" t="s">
        <v>291</v>
      </c>
      <c r="F224" s="219" t="s">
        <v>292</v>
      </c>
      <c r="G224" s="220" t="s">
        <v>142</v>
      </c>
      <c r="H224" s="221">
        <v>5</v>
      </c>
      <c r="I224" s="222"/>
      <c r="J224" s="223">
        <f>ROUND(I224*H224,2)</f>
        <v>0</v>
      </c>
      <c r="K224" s="219" t="s">
        <v>133</v>
      </c>
      <c r="L224" s="43"/>
      <c r="M224" s="224" t="s">
        <v>1</v>
      </c>
      <c r="N224" s="225" t="s">
        <v>43</v>
      </c>
      <c r="O224" s="90"/>
      <c r="P224" s="226">
        <f>O224*H224</f>
        <v>0</v>
      </c>
      <c r="Q224" s="226">
        <v>0.76863999999999999</v>
      </c>
      <c r="R224" s="226">
        <f>Q224*H224</f>
        <v>3.8431999999999999</v>
      </c>
      <c r="S224" s="226">
        <v>0</v>
      </c>
      <c r="T224" s="227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8" t="s">
        <v>134</v>
      </c>
      <c r="AT224" s="228" t="s">
        <v>129</v>
      </c>
      <c r="AU224" s="228" t="s">
        <v>88</v>
      </c>
      <c r="AY224" s="16" t="s">
        <v>127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6" t="s">
        <v>86</v>
      </c>
      <c r="BK224" s="229">
        <f>ROUND(I224*H224,2)</f>
        <v>0</v>
      </c>
      <c r="BL224" s="16" t="s">
        <v>134</v>
      </c>
      <c r="BM224" s="228" t="s">
        <v>293</v>
      </c>
    </row>
    <row r="225" s="2" customFormat="1">
      <c r="A225" s="37"/>
      <c r="B225" s="38"/>
      <c r="C225" s="39"/>
      <c r="D225" s="230" t="s">
        <v>136</v>
      </c>
      <c r="E225" s="39"/>
      <c r="F225" s="231" t="s">
        <v>294</v>
      </c>
      <c r="G225" s="39"/>
      <c r="H225" s="39"/>
      <c r="I225" s="232"/>
      <c r="J225" s="39"/>
      <c r="K225" s="39"/>
      <c r="L225" s="43"/>
      <c r="M225" s="233"/>
      <c r="N225" s="234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136</v>
      </c>
      <c r="AU225" s="16" t="s">
        <v>88</v>
      </c>
    </row>
    <row r="226" s="13" customFormat="1">
      <c r="A226" s="13"/>
      <c r="B226" s="235"/>
      <c r="C226" s="236"/>
      <c r="D226" s="230" t="s">
        <v>138</v>
      </c>
      <c r="E226" s="237" t="s">
        <v>1</v>
      </c>
      <c r="F226" s="238" t="s">
        <v>295</v>
      </c>
      <c r="G226" s="236"/>
      <c r="H226" s="239">
        <v>5</v>
      </c>
      <c r="I226" s="240"/>
      <c r="J226" s="236"/>
      <c r="K226" s="236"/>
      <c r="L226" s="241"/>
      <c r="M226" s="242"/>
      <c r="N226" s="243"/>
      <c r="O226" s="243"/>
      <c r="P226" s="243"/>
      <c r="Q226" s="243"/>
      <c r="R226" s="243"/>
      <c r="S226" s="243"/>
      <c r="T226" s="24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5" t="s">
        <v>138</v>
      </c>
      <c r="AU226" s="245" t="s">
        <v>88</v>
      </c>
      <c r="AV226" s="13" t="s">
        <v>88</v>
      </c>
      <c r="AW226" s="13" t="s">
        <v>34</v>
      </c>
      <c r="AX226" s="13" t="s">
        <v>86</v>
      </c>
      <c r="AY226" s="245" t="s">
        <v>127</v>
      </c>
    </row>
    <row r="227" s="2" customFormat="1" ht="21.75" customHeight="1">
      <c r="A227" s="37"/>
      <c r="B227" s="38"/>
      <c r="C227" s="217" t="s">
        <v>296</v>
      </c>
      <c r="D227" s="217" t="s">
        <v>129</v>
      </c>
      <c r="E227" s="218" t="s">
        <v>297</v>
      </c>
      <c r="F227" s="219" t="s">
        <v>298</v>
      </c>
      <c r="G227" s="220" t="s">
        <v>142</v>
      </c>
      <c r="H227" s="221">
        <v>4.71</v>
      </c>
      <c r="I227" s="222"/>
      <c r="J227" s="223">
        <f>ROUND(I227*H227,2)</f>
        <v>0</v>
      </c>
      <c r="K227" s="219" t="s">
        <v>133</v>
      </c>
      <c r="L227" s="43"/>
      <c r="M227" s="224" t="s">
        <v>1</v>
      </c>
      <c r="N227" s="225" t="s">
        <v>43</v>
      </c>
      <c r="O227" s="90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R227" s="228" t="s">
        <v>134</v>
      </c>
      <c r="AT227" s="228" t="s">
        <v>129</v>
      </c>
      <c r="AU227" s="228" t="s">
        <v>88</v>
      </c>
      <c r="AY227" s="16" t="s">
        <v>127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6" t="s">
        <v>86</v>
      </c>
      <c r="BK227" s="229">
        <f>ROUND(I227*H227,2)</f>
        <v>0</v>
      </c>
      <c r="BL227" s="16" t="s">
        <v>134</v>
      </c>
      <c r="BM227" s="228" t="s">
        <v>299</v>
      </c>
    </row>
    <row r="228" s="2" customFormat="1">
      <c r="A228" s="37"/>
      <c r="B228" s="38"/>
      <c r="C228" s="39"/>
      <c r="D228" s="230" t="s">
        <v>136</v>
      </c>
      <c r="E228" s="39"/>
      <c r="F228" s="231" t="s">
        <v>300</v>
      </c>
      <c r="G228" s="39"/>
      <c r="H228" s="39"/>
      <c r="I228" s="232"/>
      <c r="J228" s="39"/>
      <c r="K228" s="39"/>
      <c r="L228" s="43"/>
      <c r="M228" s="233"/>
      <c r="N228" s="234"/>
      <c r="O228" s="90"/>
      <c r="P228" s="90"/>
      <c r="Q228" s="90"/>
      <c r="R228" s="90"/>
      <c r="S228" s="90"/>
      <c r="T228" s="91"/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T228" s="16" t="s">
        <v>136</v>
      </c>
      <c r="AU228" s="16" t="s">
        <v>88</v>
      </c>
    </row>
    <row r="229" s="14" customFormat="1">
      <c r="A229" s="14"/>
      <c r="B229" s="257"/>
      <c r="C229" s="258"/>
      <c r="D229" s="230" t="s">
        <v>138</v>
      </c>
      <c r="E229" s="259" t="s">
        <v>1</v>
      </c>
      <c r="F229" s="260" t="s">
        <v>236</v>
      </c>
      <c r="G229" s="258"/>
      <c r="H229" s="259" t="s">
        <v>1</v>
      </c>
      <c r="I229" s="261"/>
      <c r="J229" s="258"/>
      <c r="K229" s="258"/>
      <c r="L229" s="262"/>
      <c r="M229" s="263"/>
      <c r="N229" s="264"/>
      <c r="O229" s="264"/>
      <c r="P229" s="264"/>
      <c r="Q229" s="264"/>
      <c r="R229" s="264"/>
      <c r="S229" s="264"/>
      <c r="T229" s="26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6" t="s">
        <v>138</v>
      </c>
      <c r="AU229" s="266" t="s">
        <v>88</v>
      </c>
      <c r="AV229" s="14" t="s">
        <v>86</v>
      </c>
      <c r="AW229" s="14" t="s">
        <v>34</v>
      </c>
      <c r="AX229" s="14" t="s">
        <v>78</v>
      </c>
      <c r="AY229" s="266" t="s">
        <v>127</v>
      </c>
    </row>
    <row r="230" s="13" customFormat="1">
      <c r="A230" s="13"/>
      <c r="B230" s="235"/>
      <c r="C230" s="236"/>
      <c r="D230" s="230" t="s">
        <v>138</v>
      </c>
      <c r="E230" s="237" t="s">
        <v>1</v>
      </c>
      <c r="F230" s="238" t="s">
        <v>301</v>
      </c>
      <c r="G230" s="236"/>
      <c r="H230" s="239">
        <v>4.71</v>
      </c>
      <c r="I230" s="240"/>
      <c r="J230" s="236"/>
      <c r="K230" s="236"/>
      <c r="L230" s="241"/>
      <c r="M230" s="242"/>
      <c r="N230" s="243"/>
      <c r="O230" s="243"/>
      <c r="P230" s="243"/>
      <c r="Q230" s="243"/>
      <c r="R230" s="243"/>
      <c r="S230" s="243"/>
      <c r="T230" s="244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5" t="s">
        <v>138</v>
      </c>
      <c r="AU230" s="245" t="s">
        <v>88</v>
      </c>
      <c r="AV230" s="13" t="s">
        <v>88</v>
      </c>
      <c r="AW230" s="13" t="s">
        <v>34</v>
      </c>
      <c r="AX230" s="13" t="s">
        <v>86</v>
      </c>
      <c r="AY230" s="245" t="s">
        <v>127</v>
      </c>
    </row>
    <row r="231" s="2" customFormat="1" ht="24.15" customHeight="1">
      <c r="A231" s="37"/>
      <c r="B231" s="38"/>
      <c r="C231" s="217" t="s">
        <v>302</v>
      </c>
      <c r="D231" s="217" t="s">
        <v>129</v>
      </c>
      <c r="E231" s="218" t="s">
        <v>303</v>
      </c>
      <c r="F231" s="219" t="s">
        <v>304</v>
      </c>
      <c r="G231" s="220" t="s">
        <v>132</v>
      </c>
      <c r="H231" s="221">
        <v>138.55000000000001</v>
      </c>
      <c r="I231" s="222"/>
      <c r="J231" s="223">
        <f>ROUND(I231*H231,2)</f>
        <v>0</v>
      </c>
      <c r="K231" s="219" t="s">
        <v>133</v>
      </c>
      <c r="L231" s="43"/>
      <c r="M231" s="224" t="s">
        <v>1</v>
      </c>
      <c r="N231" s="225" t="s">
        <v>43</v>
      </c>
      <c r="O231" s="90"/>
      <c r="P231" s="226">
        <f>O231*H231</f>
        <v>0</v>
      </c>
      <c r="Q231" s="226">
        <v>0.00059999999999999995</v>
      </c>
      <c r="R231" s="226">
        <f>Q231*H231</f>
        <v>0.083129999999999996</v>
      </c>
      <c r="S231" s="226">
        <v>0</v>
      </c>
      <c r="T231" s="227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28" t="s">
        <v>134</v>
      </c>
      <c r="AT231" s="228" t="s">
        <v>129</v>
      </c>
      <c r="AU231" s="228" t="s">
        <v>88</v>
      </c>
      <c r="AY231" s="16" t="s">
        <v>127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6" t="s">
        <v>86</v>
      </c>
      <c r="BK231" s="229">
        <f>ROUND(I231*H231,2)</f>
        <v>0</v>
      </c>
      <c r="BL231" s="16" t="s">
        <v>134</v>
      </c>
      <c r="BM231" s="228" t="s">
        <v>305</v>
      </c>
    </row>
    <row r="232" s="2" customFormat="1">
      <c r="A232" s="37"/>
      <c r="B232" s="38"/>
      <c r="C232" s="39"/>
      <c r="D232" s="230" t="s">
        <v>136</v>
      </c>
      <c r="E232" s="39"/>
      <c r="F232" s="231" t="s">
        <v>306</v>
      </c>
      <c r="G232" s="39"/>
      <c r="H232" s="39"/>
      <c r="I232" s="232"/>
      <c r="J232" s="39"/>
      <c r="K232" s="39"/>
      <c r="L232" s="43"/>
      <c r="M232" s="233"/>
      <c r="N232" s="234"/>
      <c r="O232" s="90"/>
      <c r="P232" s="90"/>
      <c r="Q232" s="90"/>
      <c r="R232" s="90"/>
      <c r="S232" s="90"/>
      <c r="T232" s="91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T232" s="16" t="s">
        <v>136</v>
      </c>
      <c r="AU232" s="16" t="s">
        <v>88</v>
      </c>
    </row>
    <row r="233" s="13" customFormat="1">
      <c r="A233" s="13"/>
      <c r="B233" s="235"/>
      <c r="C233" s="236"/>
      <c r="D233" s="230" t="s">
        <v>138</v>
      </c>
      <c r="E233" s="237" t="s">
        <v>1</v>
      </c>
      <c r="F233" s="238" t="s">
        <v>307</v>
      </c>
      <c r="G233" s="236"/>
      <c r="H233" s="239">
        <v>127</v>
      </c>
      <c r="I233" s="240"/>
      <c r="J233" s="236"/>
      <c r="K233" s="236"/>
      <c r="L233" s="241"/>
      <c r="M233" s="242"/>
      <c r="N233" s="243"/>
      <c r="O233" s="243"/>
      <c r="P233" s="243"/>
      <c r="Q233" s="243"/>
      <c r="R233" s="243"/>
      <c r="S233" s="243"/>
      <c r="T233" s="24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5" t="s">
        <v>138</v>
      </c>
      <c r="AU233" s="245" t="s">
        <v>88</v>
      </c>
      <c r="AV233" s="13" t="s">
        <v>88</v>
      </c>
      <c r="AW233" s="13" t="s">
        <v>34</v>
      </c>
      <c r="AX233" s="13" t="s">
        <v>78</v>
      </c>
      <c r="AY233" s="245" t="s">
        <v>127</v>
      </c>
    </row>
    <row r="234" s="13" customFormat="1">
      <c r="A234" s="13"/>
      <c r="B234" s="235"/>
      <c r="C234" s="236"/>
      <c r="D234" s="230" t="s">
        <v>138</v>
      </c>
      <c r="E234" s="237" t="s">
        <v>1</v>
      </c>
      <c r="F234" s="238" t="s">
        <v>308</v>
      </c>
      <c r="G234" s="236"/>
      <c r="H234" s="239">
        <v>11.550000000000001</v>
      </c>
      <c r="I234" s="240"/>
      <c r="J234" s="236"/>
      <c r="K234" s="236"/>
      <c r="L234" s="241"/>
      <c r="M234" s="242"/>
      <c r="N234" s="243"/>
      <c r="O234" s="243"/>
      <c r="P234" s="243"/>
      <c r="Q234" s="243"/>
      <c r="R234" s="243"/>
      <c r="S234" s="243"/>
      <c r="T234" s="24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5" t="s">
        <v>138</v>
      </c>
      <c r="AU234" s="245" t="s">
        <v>88</v>
      </c>
      <c r="AV234" s="13" t="s">
        <v>88</v>
      </c>
      <c r="AW234" s="13" t="s">
        <v>34</v>
      </c>
      <c r="AX234" s="13" t="s">
        <v>78</v>
      </c>
      <c r="AY234" s="245" t="s">
        <v>127</v>
      </c>
    </row>
    <row r="235" s="2" customFormat="1" ht="16.5" customHeight="1">
      <c r="A235" s="37"/>
      <c r="B235" s="38"/>
      <c r="C235" s="247" t="s">
        <v>309</v>
      </c>
      <c r="D235" s="247" t="s">
        <v>202</v>
      </c>
      <c r="E235" s="248" t="s">
        <v>310</v>
      </c>
      <c r="F235" s="249" t="s">
        <v>311</v>
      </c>
      <c r="G235" s="250" t="s">
        <v>312</v>
      </c>
      <c r="H235" s="251">
        <v>48.652999999999999</v>
      </c>
      <c r="I235" s="252"/>
      <c r="J235" s="253">
        <f>ROUND(I235*H235,2)</f>
        <v>0</v>
      </c>
      <c r="K235" s="249" t="s">
        <v>1</v>
      </c>
      <c r="L235" s="254"/>
      <c r="M235" s="255" t="s">
        <v>1</v>
      </c>
      <c r="N235" s="256" t="s">
        <v>43</v>
      </c>
      <c r="O235" s="90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28" t="s">
        <v>177</v>
      </c>
      <c r="AT235" s="228" t="s">
        <v>202</v>
      </c>
      <c r="AU235" s="228" t="s">
        <v>88</v>
      </c>
      <c r="AY235" s="16" t="s">
        <v>127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6" t="s">
        <v>86</v>
      </c>
      <c r="BK235" s="229">
        <f>ROUND(I235*H235,2)</f>
        <v>0</v>
      </c>
      <c r="BL235" s="16" t="s">
        <v>134</v>
      </c>
      <c r="BM235" s="228" t="s">
        <v>313</v>
      </c>
    </row>
    <row r="236" s="2" customFormat="1">
      <c r="A236" s="37"/>
      <c r="B236" s="38"/>
      <c r="C236" s="39"/>
      <c r="D236" s="230" t="s">
        <v>136</v>
      </c>
      <c r="E236" s="39"/>
      <c r="F236" s="231" t="s">
        <v>311</v>
      </c>
      <c r="G236" s="39"/>
      <c r="H236" s="39"/>
      <c r="I236" s="232"/>
      <c r="J236" s="39"/>
      <c r="K236" s="39"/>
      <c r="L236" s="43"/>
      <c r="M236" s="233"/>
      <c r="N236" s="234"/>
      <c r="O236" s="90"/>
      <c r="P236" s="90"/>
      <c r="Q236" s="90"/>
      <c r="R236" s="90"/>
      <c r="S236" s="90"/>
      <c r="T236" s="91"/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T236" s="16" t="s">
        <v>136</v>
      </c>
      <c r="AU236" s="16" t="s">
        <v>88</v>
      </c>
    </row>
    <row r="237" s="13" customFormat="1">
      <c r="A237" s="13"/>
      <c r="B237" s="235"/>
      <c r="C237" s="236"/>
      <c r="D237" s="230" t="s">
        <v>138</v>
      </c>
      <c r="E237" s="237" t="s">
        <v>1</v>
      </c>
      <c r="F237" s="238" t="s">
        <v>314</v>
      </c>
      <c r="G237" s="236"/>
      <c r="H237" s="239">
        <v>99.799999999999997</v>
      </c>
      <c r="I237" s="240"/>
      <c r="J237" s="236"/>
      <c r="K237" s="236"/>
      <c r="L237" s="241"/>
      <c r="M237" s="242"/>
      <c r="N237" s="243"/>
      <c r="O237" s="243"/>
      <c r="P237" s="243"/>
      <c r="Q237" s="243"/>
      <c r="R237" s="243"/>
      <c r="S237" s="243"/>
      <c r="T237" s="244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5" t="s">
        <v>138</v>
      </c>
      <c r="AU237" s="245" t="s">
        <v>88</v>
      </c>
      <c r="AV237" s="13" t="s">
        <v>88</v>
      </c>
      <c r="AW237" s="13" t="s">
        <v>34</v>
      </c>
      <c r="AX237" s="13" t="s">
        <v>78</v>
      </c>
      <c r="AY237" s="245" t="s">
        <v>127</v>
      </c>
    </row>
    <row r="238" s="13" customFormat="1">
      <c r="A238" s="13"/>
      <c r="B238" s="235"/>
      <c r="C238" s="236"/>
      <c r="D238" s="230" t="s">
        <v>138</v>
      </c>
      <c r="E238" s="237" t="s">
        <v>1</v>
      </c>
      <c r="F238" s="238" t="s">
        <v>315</v>
      </c>
      <c r="G238" s="236"/>
      <c r="H238" s="239">
        <v>48.652999999999999</v>
      </c>
      <c r="I238" s="240"/>
      <c r="J238" s="236"/>
      <c r="K238" s="236"/>
      <c r="L238" s="241"/>
      <c r="M238" s="242"/>
      <c r="N238" s="243"/>
      <c r="O238" s="243"/>
      <c r="P238" s="243"/>
      <c r="Q238" s="243"/>
      <c r="R238" s="243"/>
      <c r="S238" s="243"/>
      <c r="T238" s="24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5" t="s">
        <v>138</v>
      </c>
      <c r="AU238" s="245" t="s">
        <v>88</v>
      </c>
      <c r="AV238" s="13" t="s">
        <v>88</v>
      </c>
      <c r="AW238" s="13" t="s">
        <v>34</v>
      </c>
      <c r="AX238" s="13" t="s">
        <v>86</v>
      </c>
      <c r="AY238" s="245" t="s">
        <v>127</v>
      </c>
    </row>
    <row r="239" s="2" customFormat="1" ht="24.15" customHeight="1">
      <c r="A239" s="37"/>
      <c r="B239" s="38"/>
      <c r="C239" s="217" t="s">
        <v>316</v>
      </c>
      <c r="D239" s="217" t="s">
        <v>129</v>
      </c>
      <c r="E239" s="218" t="s">
        <v>317</v>
      </c>
      <c r="F239" s="219" t="s">
        <v>318</v>
      </c>
      <c r="G239" s="220" t="s">
        <v>142</v>
      </c>
      <c r="H239" s="221">
        <v>0.28499999999999998</v>
      </c>
      <c r="I239" s="222"/>
      <c r="J239" s="223">
        <f>ROUND(I239*H239,2)</f>
        <v>0</v>
      </c>
      <c r="K239" s="219" t="s">
        <v>133</v>
      </c>
      <c r="L239" s="43"/>
      <c r="M239" s="224" t="s">
        <v>1</v>
      </c>
      <c r="N239" s="225" t="s">
        <v>43</v>
      </c>
      <c r="O239" s="90"/>
      <c r="P239" s="226">
        <f>O239*H239</f>
        <v>0</v>
      </c>
      <c r="Q239" s="226">
        <v>2.4793599999999998</v>
      </c>
      <c r="R239" s="226">
        <f>Q239*H239</f>
        <v>0.70661759999999985</v>
      </c>
      <c r="S239" s="226">
        <v>0</v>
      </c>
      <c r="T239" s="227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8" t="s">
        <v>134</v>
      </c>
      <c r="AT239" s="228" t="s">
        <v>129</v>
      </c>
      <c r="AU239" s="228" t="s">
        <v>88</v>
      </c>
      <c r="AY239" s="16" t="s">
        <v>127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6" t="s">
        <v>86</v>
      </c>
      <c r="BK239" s="229">
        <f>ROUND(I239*H239,2)</f>
        <v>0</v>
      </c>
      <c r="BL239" s="16" t="s">
        <v>134</v>
      </c>
      <c r="BM239" s="228" t="s">
        <v>319</v>
      </c>
    </row>
    <row r="240" s="2" customFormat="1">
      <c r="A240" s="37"/>
      <c r="B240" s="38"/>
      <c r="C240" s="39"/>
      <c r="D240" s="230" t="s">
        <v>136</v>
      </c>
      <c r="E240" s="39"/>
      <c r="F240" s="231" t="s">
        <v>320</v>
      </c>
      <c r="G240" s="39"/>
      <c r="H240" s="39"/>
      <c r="I240" s="232"/>
      <c r="J240" s="39"/>
      <c r="K240" s="39"/>
      <c r="L240" s="43"/>
      <c r="M240" s="233"/>
      <c r="N240" s="234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136</v>
      </c>
      <c r="AU240" s="16" t="s">
        <v>88</v>
      </c>
    </row>
    <row r="241" s="13" customFormat="1">
      <c r="A241" s="13"/>
      <c r="B241" s="235"/>
      <c r="C241" s="236"/>
      <c r="D241" s="230" t="s">
        <v>138</v>
      </c>
      <c r="E241" s="237" t="s">
        <v>1</v>
      </c>
      <c r="F241" s="238" t="s">
        <v>321</v>
      </c>
      <c r="G241" s="236"/>
      <c r="H241" s="239">
        <v>0.28499999999999998</v>
      </c>
      <c r="I241" s="240"/>
      <c r="J241" s="236"/>
      <c r="K241" s="236"/>
      <c r="L241" s="241"/>
      <c r="M241" s="242"/>
      <c r="N241" s="243"/>
      <c r="O241" s="243"/>
      <c r="P241" s="243"/>
      <c r="Q241" s="243"/>
      <c r="R241" s="243"/>
      <c r="S241" s="243"/>
      <c r="T241" s="244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5" t="s">
        <v>138</v>
      </c>
      <c r="AU241" s="245" t="s">
        <v>88</v>
      </c>
      <c r="AV241" s="13" t="s">
        <v>88</v>
      </c>
      <c r="AW241" s="13" t="s">
        <v>34</v>
      </c>
      <c r="AX241" s="13" t="s">
        <v>86</v>
      </c>
      <c r="AY241" s="245" t="s">
        <v>127</v>
      </c>
    </row>
    <row r="242" s="12" customFormat="1" ht="22.8" customHeight="1">
      <c r="A242" s="12"/>
      <c r="B242" s="201"/>
      <c r="C242" s="202"/>
      <c r="D242" s="203" t="s">
        <v>77</v>
      </c>
      <c r="E242" s="215" t="s">
        <v>146</v>
      </c>
      <c r="F242" s="215" t="s">
        <v>322</v>
      </c>
      <c r="G242" s="202"/>
      <c r="H242" s="202"/>
      <c r="I242" s="205"/>
      <c r="J242" s="216">
        <f>BK242</f>
        <v>0</v>
      </c>
      <c r="K242" s="202"/>
      <c r="L242" s="207"/>
      <c r="M242" s="208"/>
      <c r="N242" s="209"/>
      <c r="O242" s="209"/>
      <c r="P242" s="210">
        <f>SUM(P243:P245)</f>
        <v>0</v>
      </c>
      <c r="Q242" s="209"/>
      <c r="R242" s="210">
        <f>SUM(R243:R245)</f>
        <v>0</v>
      </c>
      <c r="S242" s="209"/>
      <c r="T242" s="211">
        <f>SUM(T243:T245)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2" t="s">
        <v>86</v>
      </c>
      <c r="AT242" s="213" t="s">
        <v>77</v>
      </c>
      <c r="AU242" s="213" t="s">
        <v>86</v>
      </c>
      <c r="AY242" s="212" t="s">
        <v>127</v>
      </c>
      <c r="BK242" s="214">
        <f>SUM(BK243:BK245)</f>
        <v>0</v>
      </c>
    </row>
    <row r="243" s="2" customFormat="1" ht="24.15" customHeight="1">
      <c r="A243" s="37"/>
      <c r="B243" s="38"/>
      <c r="C243" s="217" t="s">
        <v>323</v>
      </c>
      <c r="D243" s="217" t="s">
        <v>129</v>
      </c>
      <c r="E243" s="218" t="s">
        <v>324</v>
      </c>
      <c r="F243" s="219" t="s">
        <v>325</v>
      </c>
      <c r="G243" s="220" t="s">
        <v>154</v>
      </c>
      <c r="H243" s="221">
        <v>13</v>
      </c>
      <c r="I243" s="222"/>
      <c r="J243" s="223">
        <f>ROUND(I243*H243,2)</f>
        <v>0</v>
      </c>
      <c r="K243" s="219" t="s">
        <v>133</v>
      </c>
      <c r="L243" s="43"/>
      <c r="M243" s="224" t="s">
        <v>1</v>
      </c>
      <c r="N243" s="225" t="s">
        <v>43</v>
      </c>
      <c r="O243" s="90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28" t="s">
        <v>134</v>
      </c>
      <c r="AT243" s="228" t="s">
        <v>129</v>
      </c>
      <c r="AU243" s="228" t="s">
        <v>88</v>
      </c>
      <c r="AY243" s="16" t="s">
        <v>127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6" t="s">
        <v>86</v>
      </c>
      <c r="BK243" s="229">
        <f>ROUND(I243*H243,2)</f>
        <v>0</v>
      </c>
      <c r="BL243" s="16" t="s">
        <v>134</v>
      </c>
      <c r="BM243" s="228" t="s">
        <v>326</v>
      </c>
    </row>
    <row r="244" s="2" customFormat="1">
      <c r="A244" s="37"/>
      <c r="B244" s="38"/>
      <c r="C244" s="39"/>
      <c r="D244" s="230" t="s">
        <v>136</v>
      </c>
      <c r="E244" s="39"/>
      <c r="F244" s="231" t="s">
        <v>327</v>
      </c>
      <c r="G244" s="39"/>
      <c r="H244" s="39"/>
      <c r="I244" s="232"/>
      <c r="J244" s="39"/>
      <c r="K244" s="39"/>
      <c r="L244" s="43"/>
      <c r="M244" s="233"/>
      <c r="N244" s="234"/>
      <c r="O244" s="90"/>
      <c r="P244" s="90"/>
      <c r="Q244" s="90"/>
      <c r="R244" s="90"/>
      <c r="S244" s="90"/>
      <c r="T244" s="91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136</v>
      </c>
      <c r="AU244" s="16" t="s">
        <v>88</v>
      </c>
    </row>
    <row r="245" s="13" customFormat="1">
      <c r="A245" s="13"/>
      <c r="B245" s="235"/>
      <c r="C245" s="236"/>
      <c r="D245" s="230" t="s">
        <v>138</v>
      </c>
      <c r="E245" s="237" t="s">
        <v>1</v>
      </c>
      <c r="F245" s="238" t="s">
        <v>328</v>
      </c>
      <c r="G245" s="236"/>
      <c r="H245" s="239">
        <v>13</v>
      </c>
      <c r="I245" s="240"/>
      <c r="J245" s="236"/>
      <c r="K245" s="236"/>
      <c r="L245" s="241"/>
      <c r="M245" s="242"/>
      <c r="N245" s="243"/>
      <c r="O245" s="243"/>
      <c r="P245" s="243"/>
      <c r="Q245" s="243"/>
      <c r="R245" s="243"/>
      <c r="S245" s="243"/>
      <c r="T245" s="24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5" t="s">
        <v>138</v>
      </c>
      <c r="AU245" s="245" t="s">
        <v>88</v>
      </c>
      <c r="AV245" s="13" t="s">
        <v>88</v>
      </c>
      <c r="AW245" s="13" t="s">
        <v>34</v>
      </c>
      <c r="AX245" s="13" t="s">
        <v>86</v>
      </c>
      <c r="AY245" s="245" t="s">
        <v>127</v>
      </c>
    </row>
    <row r="246" s="12" customFormat="1" ht="22.8" customHeight="1">
      <c r="A246" s="12"/>
      <c r="B246" s="201"/>
      <c r="C246" s="202"/>
      <c r="D246" s="203" t="s">
        <v>77</v>
      </c>
      <c r="E246" s="215" t="s">
        <v>134</v>
      </c>
      <c r="F246" s="215" t="s">
        <v>329</v>
      </c>
      <c r="G246" s="202"/>
      <c r="H246" s="202"/>
      <c r="I246" s="205"/>
      <c r="J246" s="216">
        <f>BK246</f>
        <v>0</v>
      </c>
      <c r="K246" s="202"/>
      <c r="L246" s="207"/>
      <c r="M246" s="208"/>
      <c r="N246" s="209"/>
      <c r="O246" s="209"/>
      <c r="P246" s="210">
        <f>SUM(P247:P249)</f>
        <v>0</v>
      </c>
      <c r="Q246" s="209"/>
      <c r="R246" s="210">
        <f>SUM(R247:R249)</f>
        <v>0</v>
      </c>
      <c r="S246" s="209"/>
      <c r="T246" s="211">
        <f>SUM(T247:T249)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2" t="s">
        <v>86</v>
      </c>
      <c r="AT246" s="213" t="s">
        <v>77</v>
      </c>
      <c r="AU246" s="213" t="s">
        <v>86</v>
      </c>
      <c r="AY246" s="212" t="s">
        <v>127</v>
      </c>
      <c r="BK246" s="214">
        <f>SUM(BK247:BK249)</f>
        <v>0</v>
      </c>
    </row>
    <row r="247" s="2" customFormat="1" ht="33" customHeight="1">
      <c r="A247" s="37"/>
      <c r="B247" s="38"/>
      <c r="C247" s="217" t="s">
        <v>330</v>
      </c>
      <c r="D247" s="217" t="s">
        <v>129</v>
      </c>
      <c r="E247" s="218" t="s">
        <v>331</v>
      </c>
      <c r="F247" s="219" t="s">
        <v>332</v>
      </c>
      <c r="G247" s="220" t="s">
        <v>132</v>
      </c>
      <c r="H247" s="221">
        <v>1.5</v>
      </c>
      <c r="I247" s="222"/>
      <c r="J247" s="223">
        <f>ROUND(I247*H247,2)</f>
        <v>0</v>
      </c>
      <c r="K247" s="219" t="s">
        <v>133</v>
      </c>
      <c r="L247" s="43"/>
      <c r="M247" s="224" t="s">
        <v>1</v>
      </c>
      <c r="N247" s="225" t="s">
        <v>43</v>
      </c>
      <c r="O247" s="90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28" t="s">
        <v>134</v>
      </c>
      <c r="AT247" s="228" t="s">
        <v>129</v>
      </c>
      <c r="AU247" s="228" t="s">
        <v>88</v>
      </c>
      <c r="AY247" s="16" t="s">
        <v>127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6" t="s">
        <v>86</v>
      </c>
      <c r="BK247" s="229">
        <f>ROUND(I247*H247,2)</f>
        <v>0</v>
      </c>
      <c r="BL247" s="16" t="s">
        <v>134</v>
      </c>
      <c r="BM247" s="228" t="s">
        <v>333</v>
      </c>
    </row>
    <row r="248" s="2" customFormat="1">
      <c r="A248" s="37"/>
      <c r="B248" s="38"/>
      <c r="C248" s="39"/>
      <c r="D248" s="230" t="s">
        <v>136</v>
      </c>
      <c r="E248" s="39"/>
      <c r="F248" s="231" t="s">
        <v>334</v>
      </c>
      <c r="G248" s="39"/>
      <c r="H248" s="39"/>
      <c r="I248" s="232"/>
      <c r="J248" s="39"/>
      <c r="K248" s="39"/>
      <c r="L248" s="43"/>
      <c r="M248" s="233"/>
      <c r="N248" s="234"/>
      <c r="O248" s="90"/>
      <c r="P248" s="90"/>
      <c r="Q248" s="90"/>
      <c r="R248" s="90"/>
      <c r="S248" s="90"/>
      <c r="T248" s="91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16" t="s">
        <v>136</v>
      </c>
      <c r="AU248" s="16" t="s">
        <v>88</v>
      </c>
    </row>
    <row r="249" s="13" customFormat="1">
      <c r="A249" s="13"/>
      <c r="B249" s="235"/>
      <c r="C249" s="236"/>
      <c r="D249" s="230" t="s">
        <v>138</v>
      </c>
      <c r="E249" s="237" t="s">
        <v>1</v>
      </c>
      <c r="F249" s="238" t="s">
        <v>335</v>
      </c>
      <c r="G249" s="236"/>
      <c r="H249" s="239">
        <v>1.5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5" t="s">
        <v>138</v>
      </c>
      <c r="AU249" s="245" t="s">
        <v>88</v>
      </c>
      <c r="AV249" s="13" t="s">
        <v>88</v>
      </c>
      <c r="AW249" s="13" t="s">
        <v>34</v>
      </c>
      <c r="AX249" s="13" t="s">
        <v>86</v>
      </c>
      <c r="AY249" s="245" t="s">
        <v>127</v>
      </c>
    </row>
    <row r="250" s="12" customFormat="1" ht="22.8" customHeight="1">
      <c r="A250" s="12"/>
      <c r="B250" s="201"/>
      <c r="C250" s="202"/>
      <c r="D250" s="203" t="s">
        <v>77</v>
      </c>
      <c r="E250" s="215" t="s">
        <v>158</v>
      </c>
      <c r="F250" s="215" t="s">
        <v>336</v>
      </c>
      <c r="G250" s="202"/>
      <c r="H250" s="202"/>
      <c r="I250" s="205"/>
      <c r="J250" s="216">
        <f>BK250</f>
        <v>0</v>
      </c>
      <c r="K250" s="202"/>
      <c r="L250" s="207"/>
      <c r="M250" s="208"/>
      <c r="N250" s="209"/>
      <c r="O250" s="209"/>
      <c r="P250" s="210">
        <f>SUM(P251:P259)</f>
        <v>0</v>
      </c>
      <c r="Q250" s="209"/>
      <c r="R250" s="210">
        <f>SUM(R251:R259)</f>
        <v>0.13383000000000001</v>
      </c>
      <c r="S250" s="209"/>
      <c r="T250" s="211">
        <f>SUM(T251:T259)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2" t="s">
        <v>86</v>
      </c>
      <c r="AT250" s="213" t="s">
        <v>77</v>
      </c>
      <c r="AU250" s="213" t="s">
        <v>86</v>
      </c>
      <c r="AY250" s="212" t="s">
        <v>127</v>
      </c>
      <c r="BK250" s="214">
        <f>SUM(BK251:BK259)</f>
        <v>0</v>
      </c>
    </row>
    <row r="251" s="2" customFormat="1" ht="24.15" customHeight="1">
      <c r="A251" s="37"/>
      <c r="B251" s="38"/>
      <c r="C251" s="217" t="s">
        <v>337</v>
      </c>
      <c r="D251" s="217" t="s">
        <v>129</v>
      </c>
      <c r="E251" s="218" t="s">
        <v>338</v>
      </c>
      <c r="F251" s="219" t="s">
        <v>339</v>
      </c>
      <c r="G251" s="220" t="s">
        <v>132</v>
      </c>
      <c r="H251" s="221">
        <v>1.8999999999999999</v>
      </c>
      <c r="I251" s="222"/>
      <c r="J251" s="223">
        <f>ROUND(I251*H251,2)</f>
        <v>0</v>
      </c>
      <c r="K251" s="219" t="s">
        <v>133</v>
      </c>
      <c r="L251" s="43"/>
      <c r="M251" s="224" t="s">
        <v>1</v>
      </c>
      <c r="N251" s="225" t="s">
        <v>43</v>
      </c>
      <c r="O251" s="90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28" t="s">
        <v>134</v>
      </c>
      <c r="AT251" s="228" t="s">
        <v>129</v>
      </c>
      <c r="AU251" s="228" t="s">
        <v>88</v>
      </c>
      <c r="AY251" s="16" t="s">
        <v>127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6" t="s">
        <v>86</v>
      </c>
      <c r="BK251" s="229">
        <f>ROUND(I251*H251,2)</f>
        <v>0</v>
      </c>
      <c r="BL251" s="16" t="s">
        <v>134</v>
      </c>
      <c r="BM251" s="228" t="s">
        <v>340</v>
      </c>
    </row>
    <row r="252" s="2" customFormat="1">
      <c r="A252" s="37"/>
      <c r="B252" s="38"/>
      <c r="C252" s="39"/>
      <c r="D252" s="230" t="s">
        <v>136</v>
      </c>
      <c r="E252" s="39"/>
      <c r="F252" s="231" t="s">
        <v>341</v>
      </c>
      <c r="G252" s="39"/>
      <c r="H252" s="39"/>
      <c r="I252" s="232"/>
      <c r="J252" s="39"/>
      <c r="K252" s="39"/>
      <c r="L252" s="43"/>
      <c r="M252" s="233"/>
      <c r="N252" s="234"/>
      <c r="O252" s="90"/>
      <c r="P252" s="90"/>
      <c r="Q252" s="90"/>
      <c r="R252" s="90"/>
      <c r="S252" s="90"/>
      <c r="T252" s="91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16" t="s">
        <v>136</v>
      </c>
      <c r="AU252" s="16" t="s">
        <v>88</v>
      </c>
    </row>
    <row r="253" s="13" customFormat="1">
      <c r="A253" s="13"/>
      <c r="B253" s="235"/>
      <c r="C253" s="236"/>
      <c r="D253" s="230" t="s">
        <v>138</v>
      </c>
      <c r="E253" s="237" t="s">
        <v>1</v>
      </c>
      <c r="F253" s="238" t="s">
        <v>342</v>
      </c>
      <c r="G253" s="236"/>
      <c r="H253" s="239">
        <v>1.8999999999999999</v>
      </c>
      <c r="I253" s="240"/>
      <c r="J253" s="236"/>
      <c r="K253" s="236"/>
      <c r="L253" s="241"/>
      <c r="M253" s="242"/>
      <c r="N253" s="243"/>
      <c r="O253" s="243"/>
      <c r="P253" s="243"/>
      <c r="Q253" s="243"/>
      <c r="R253" s="243"/>
      <c r="S253" s="243"/>
      <c r="T253" s="24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5" t="s">
        <v>138</v>
      </c>
      <c r="AU253" s="245" t="s">
        <v>88</v>
      </c>
      <c r="AV253" s="13" t="s">
        <v>88</v>
      </c>
      <c r="AW253" s="13" t="s">
        <v>34</v>
      </c>
      <c r="AX253" s="13" t="s">
        <v>86</v>
      </c>
      <c r="AY253" s="245" t="s">
        <v>127</v>
      </c>
    </row>
    <row r="254" s="2" customFormat="1" ht="33" customHeight="1">
      <c r="A254" s="37"/>
      <c r="B254" s="38"/>
      <c r="C254" s="217" t="s">
        <v>343</v>
      </c>
      <c r="D254" s="217" t="s">
        <v>129</v>
      </c>
      <c r="E254" s="218" t="s">
        <v>344</v>
      </c>
      <c r="F254" s="219" t="s">
        <v>345</v>
      </c>
      <c r="G254" s="220" t="s">
        <v>132</v>
      </c>
      <c r="H254" s="221">
        <v>1.8999999999999999</v>
      </c>
      <c r="I254" s="222"/>
      <c r="J254" s="223">
        <f>ROUND(I254*H254,2)</f>
        <v>0</v>
      </c>
      <c r="K254" s="219" t="s">
        <v>133</v>
      </c>
      <c r="L254" s="43"/>
      <c r="M254" s="224" t="s">
        <v>1</v>
      </c>
      <c r="N254" s="225" t="s">
        <v>43</v>
      </c>
      <c r="O254" s="90"/>
      <c r="P254" s="226">
        <f>O254*H254</f>
        <v>0</v>
      </c>
      <c r="Q254" s="226">
        <v>0</v>
      </c>
      <c r="R254" s="226">
        <f>Q254*H254</f>
        <v>0</v>
      </c>
      <c r="S254" s="226">
        <v>0</v>
      </c>
      <c r="T254" s="227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28" t="s">
        <v>134</v>
      </c>
      <c r="AT254" s="228" t="s">
        <v>129</v>
      </c>
      <c r="AU254" s="228" t="s">
        <v>88</v>
      </c>
      <c r="AY254" s="16" t="s">
        <v>127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6" t="s">
        <v>86</v>
      </c>
      <c r="BK254" s="229">
        <f>ROUND(I254*H254,2)</f>
        <v>0</v>
      </c>
      <c r="BL254" s="16" t="s">
        <v>134</v>
      </c>
      <c r="BM254" s="228" t="s">
        <v>346</v>
      </c>
    </row>
    <row r="255" s="2" customFormat="1">
      <c r="A255" s="37"/>
      <c r="B255" s="38"/>
      <c r="C255" s="39"/>
      <c r="D255" s="230" t="s">
        <v>136</v>
      </c>
      <c r="E255" s="39"/>
      <c r="F255" s="231" t="s">
        <v>347</v>
      </c>
      <c r="G255" s="39"/>
      <c r="H255" s="39"/>
      <c r="I255" s="232"/>
      <c r="J255" s="39"/>
      <c r="K255" s="39"/>
      <c r="L255" s="43"/>
      <c r="M255" s="233"/>
      <c r="N255" s="234"/>
      <c r="O255" s="90"/>
      <c r="P255" s="90"/>
      <c r="Q255" s="90"/>
      <c r="R255" s="90"/>
      <c r="S255" s="90"/>
      <c r="T255" s="91"/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T255" s="16" t="s">
        <v>136</v>
      </c>
      <c r="AU255" s="16" t="s">
        <v>88</v>
      </c>
    </row>
    <row r="256" s="13" customFormat="1">
      <c r="A256" s="13"/>
      <c r="B256" s="235"/>
      <c r="C256" s="236"/>
      <c r="D256" s="230" t="s">
        <v>138</v>
      </c>
      <c r="E256" s="237" t="s">
        <v>1</v>
      </c>
      <c r="F256" s="238" t="s">
        <v>342</v>
      </c>
      <c r="G256" s="236"/>
      <c r="H256" s="239">
        <v>1.8999999999999999</v>
      </c>
      <c r="I256" s="240"/>
      <c r="J256" s="236"/>
      <c r="K256" s="236"/>
      <c r="L256" s="241"/>
      <c r="M256" s="242"/>
      <c r="N256" s="243"/>
      <c r="O256" s="243"/>
      <c r="P256" s="243"/>
      <c r="Q256" s="243"/>
      <c r="R256" s="243"/>
      <c r="S256" s="243"/>
      <c r="T256" s="24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5" t="s">
        <v>138</v>
      </c>
      <c r="AU256" s="245" t="s">
        <v>88</v>
      </c>
      <c r="AV256" s="13" t="s">
        <v>88</v>
      </c>
      <c r="AW256" s="13" t="s">
        <v>34</v>
      </c>
      <c r="AX256" s="13" t="s">
        <v>86</v>
      </c>
      <c r="AY256" s="245" t="s">
        <v>127</v>
      </c>
    </row>
    <row r="257" s="2" customFormat="1" ht="24.15" customHeight="1">
      <c r="A257" s="37"/>
      <c r="B257" s="38"/>
      <c r="C257" s="217" t="s">
        <v>348</v>
      </c>
      <c r="D257" s="217" t="s">
        <v>129</v>
      </c>
      <c r="E257" s="218" t="s">
        <v>349</v>
      </c>
      <c r="F257" s="219" t="s">
        <v>350</v>
      </c>
      <c r="G257" s="220" t="s">
        <v>132</v>
      </c>
      <c r="H257" s="221">
        <v>1.5</v>
      </c>
      <c r="I257" s="222"/>
      <c r="J257" s="223">
        <f>ROUND(I257*H257,2)</f>
        <v>0</v>
      </c>
      <c r="K257" s="219" t="s">
        <v>133</v>
      </c>
      <c r="L257" s="43"/>
      <c r="M257" s="224" t="s">
        <v>1</v>
      </c>
      <c r="N257" s="225" t="s">
        <v>43</v>
      </c>
      <c r="O257" s="90"/>
      <c r="P257" s="226">
        <f>O257*H257</f>
        <v>0</v>
      </c>
      <c r="Q257" s="226">
        <v>0.089219999999999994</v>
      </c>
      <c r="R257" s="226">
        <f>Q257*H257</f>
        <v>0.13383000000000001</v>
      </c>
      <c r="S257" s="226">
        <v>0</v>
      </c>
      <c r="T257" s="227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28" t="s">
        <v>134</v>
      </c>
      <c r="AT257" s="228" t="s">
        <v>129</v>
      </c>
      <c r="AU257" s="228" t="s">
        <v>88</v>
      </c>
      <c r="AY257" s="16" t="s">
        <v>127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6" t="s">
        <v>86</v>
      </c>
      <c r="BK257" s="229">
        <f>ROUND(I257*H257,2)</f>
        <v>0</v>
      </c>
      <c r="BL257" s="16" t="s">
        <v>134</v>
      </c>
      <c r="BM257" s="228" t="s">
        <v>351</v>
      </c>
    </row>
    <row r="258" s="2" customFormat="1">
      <c r="A258" s="37"/>
      <c r="B258" s="38"/>
      <c r="C258" s="39"/>
      <c r="D258" s="230" t="s">
        <v>136</v>
      </c>
      <c r="E258" s="39"/>
      <c r="F258" s="231" t="s">
        <v>352</v>
      </c>
      <c r="G258" s="39"/>
      <c r="H258" s="39"/>
      <c r="I258" s="232"/>
      <c r="J258" s="39"/>
      <c r="K258" s="39"/>
      <c r="L258" s="43"/>
      <c r="M258" s="233"/>
      <c r="N258" s="234"/>
      <c r="O258" s="90"/>
      <c r="P258" s="90"/>
      <c r="Q258" s="90"/>
      <c r="R258" s="90"/>
      <c r="S258" s="90"/>
      <c r="T258" s="91"/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T258" s="16" t="s">
        <v>136</v>
      </c>
      <c r="AU258" s="16" t="s">
        <v>88</v>
      </c>
    </row>
    <row r="259" s="13" customFormat="1">
      <c r="A259" s="13"/>
      <c r="B259" s="235"/>
      <c r="C259" s="236"/>
      <c r="D259" s="230" t="s">
        <v>138</v>
      </c>
      <c r="E259" s="237" t="s">
        <v>1</v>
      </c>
      <c r="F259" s="238" t="s">
        <v>335</v>
      </c>
      <c r="G259" s="236"/>
      <c r="H259" s="239">
        <v>1.5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5" t="s">
        <v>138</v>
      </c>
      <c r="AU259" s="245" t="s">
        <v>88</v>
      </c>
      <c r="AV259" s="13" t="s">
        <v>88</v>
      </c>
      <c r="AW259" s="13" t="s">
        <v>34</v>
      </c>
      <c r="AX259" s="13" t="s">
        <v>86</v>
      </c>
      <c r="AY259" s="245" t="s">
        <v>127</v>
      </c>
    </row>
    <row r="260" s="12" customFormat="1" ht="22.8" customHeight="1">
      <c r="A260" s="12"/>
      <c r="B260" s="201"/>
      <c r="C260" s="202"/>
      <c r="D260" s="203" t="s">
        <v>77</v>
      </c>
      <c r="E260" s="215" t="s">
        <v>177</v>
      </c>
      <c r="F260" s="215" t="s">
        <v>353</v>
      </c>
      <c r="G260" s="202"/>
      <c r="H260" s="202"/>
      <c r="I260" s="205"/>
      <c r="J260" s="216">
        <f>BK260</f>
        <v>0</v>
      </c>
      <c r="K260" s="202"/>
      <c r="L260" s="207"/>
      <c r="M260" s="208"/>
      <c r="N260" s="209"/>
      <c r="O260" s="209"/>
      <c r="P260" s="210">
        <f>SUM(P261:P285)</f>
        <v>0</v>
      </c>
      <c r="Q260" s="209"/>
      <c r="R260" s="210">
        <f>SUM(R261:R285)</f>
        <v>0.079289999999999999</v>
      </c>
      <c r="S260" s="209"/>
      <c r="T260" s="211">
        <f>SUM(T261:T285)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2" t="s">
        <v>86</v>
      </c>
      <c r="AT260" s="213" t="s">
        <v>77</v>
      </c>
      <c r="AU260" s="213" t="s">
        <v>86</v>
      </c>
      <c r="AY260" s="212" t="s">
        <v>127</v>
      </c>
      <c r="BK260" s="214">
        <f>SUM(BK261:BK285)</f>
        <v>0</v>
      </c>
    </row>
    <row r="261" s="2" customFormat="1" ht="16.5" customHeight="1">
      <c r="A261" s="37"/>
      <c r="B261" s="38"/>
      <c r="C261" s="217" t="s">
        <v>354</v>
      </c>
      <c r="D261" s="217" t="s">
        <v>129</v>
      </c>
      <c r="E261" s="218" t="s">
        <v>355</v>
      </c>
      <c r="F261" s="219" t="s">
        <v>356</v>
      </c>
      <c r="G261" s="220" t="s">
        <v>154</v>
      </c>
      <c r="H261" s="221">
        <v>4.5</v>
      </c>
      <c r="I261" s="222"/>
      <c r="J261" s="223">
        <f>ROUND(I261*H261,2)</f>
        <v>0</v>
      </c>
      <c r="K261" s="219" t="s">
        <v>133</v>
      </c>
      <c r="L261" s="43"/>
      <c r="M261" s="224" t="s">
        <v>1</v>
      </c>
      <c r="N261" s="225" t="s">
        <v>43</v>
      </c>
      <c r="O261" s="90"/>
      <c r="P261" s="226">
        <f>O261*H261</f>
        <v>0</v>
      </c>
      <c r="Q261" s="226">
        <v>0.00046999999999999999</v>
      </c>
      <c r="R261" s="226">
        <f>Q261*H261</f>
        <v>0.0021150000000000001</v>
      </c>
      <c r="S261" s="226">
        <v>0</v>
      </c>
      <c r="T261" s="227">
        <f>S261*H261</f>
        <v>0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28" t="s">
        <v>134</v>
      </c>
      <c r="AT261" s="228" t="s">
        <v>129</v>
      </c>
      <c r="AU261" s="228" t="s">
        <v>88</v>
      </c>
      <c r="AY261" s="16" t="s">
        <v>127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6" t="s">
        <v>86</v>
      </c>
      <c r="BK261" s="229">
        <f>ROUND(I261*H261,2)</f>
        <v>0</v>
      </c>
      <c r="BL261" s="16" t="s">
        <v>134</v>
      </c>
      <c r="BM261" s="228" t="s">
        <v>357</v>
      </c>
    </row>
    <row r="262" s="2" customFormat="1">
      <c r="A262" s="37"/>
      <c r="B262" s="38"/>
      <c r="C262" s="39"/>
      <c r="D262" s="230" t="s">
        <v>136</v>
      </c>
      <c r="E262" s="39"/>
      <c r="F262" s="231" t="s">
        <v>358</v>
      </c>
      <c r="G262" s="39"/>
      <c r="H262" s="39"/>
      <c r="I262" s="232"/>
      <c r="J262" s="39"/>
      <c r="K262" s="39"/>
      <c r="L262" s="43"/>
      <c r="M262" s="233"/>
      <c r="N262" s="234"/>
      <c r="O262" s="90"/>
      <c r="P262" s="90"/>
      <c r="Q262" s="90"/>
      <c r="R262" s="90"/>
      <c r="S262" s="90"/>
      <c r="T262" s="91"/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T262" s="16" t="s">
        <v>136</v>
      </c>
      <c r="AU262" s="16" t="s">
        <v>88</v>
      </c>
    </row>
    <row r="263" s="14" customFormat="1">
      <c r="A263" s="14"/>
      <c r="B263" s="257"/>
      <c r="C263" s="258"/>
      <c r="D263" s="230" t="s">
        <v>138</v>
      </c>
      <c r="E263" s="259" t="s">
        <v>1</v>
      </c>
      <c r="F263" s="260" t="s">
        <v>236</v>
      </c>
      <c r="G263" s="258"/>
      <c r="H263" s="259" t="s">
        <v>1</v>
      </c>
      <c r="I263" s="261"/>
      <c r="J263" s="258"/>
      <c r="K263" s="258"/>
      <c r="L263" s="262"/>
      <c r="M263" s="263"/>
      <c r="N263" s="264"/>
      <c r="O263" s="264"/>
      <c r="P263" s="264"/>
      <c r="Q263" s="264"/>
      <c r="R263" s="264"/>
      <c r="S263" s="264"/>
      <c r="T263" s="26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6" t="s">
        <v>138</v>
      </c>
      <c r="AU263" s="266" t="s">
        <v>88</v>
      </c>
      <c r="AV263" s="14" t="s">
        <v>86</v>
      </c>
      <c r="AW263" s="14" t="s">
        <v>4</v>
      </c>
      <c r="AX263" s="14" t="s">
        <v>78</v>
      </c>
      <c r="AY263" s="266" t="s">
        <v>127</v>
      </c>
    </row>
    <row r="264" s="13" customFormat="1">
      <c r="A264" s="13"/>
      <c r="B264" s="235"/>
      <c r="C264" s="236"/>
      <c r="D264" s="230" t="s">
        <v>138</v>
      </c>
      <c r="E264" s="237" t="s">
        <v>1</v>
      </c>
      <c r="F264" s="238" t="s">
        <v>359</v>
      </c>
      <c r="G264" s="236"/>
      <c r="H264" s="239">
        <v>4.5</v>
      </c>
      <c r="I264" s="240"/>
      <c r="J264" s="236"/>
      <c r="K264" s="236"/>
      <c r="L264" s="241"/>
      <c r="M264" s="242"/>
      <c r="N264" s="243"/>
      <c r="O264" s="243"/>
      <c r="P264" s="243"/>
      <c r="Q264" s="243"/>
      <c r="R264" s="243"/>
      <c r="S264" s="243"/>
      <c r="T264" s="24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5" t="s">
        <v>138</v>
      </c>
      <c r="AU264" s="245" t="s">
        <v>88</v>
      </c>
      <c r="AV264" s="13" t="s">
        <v>88</v>
      </c>
      <c r="AW264" s="13" t="s">
        <v>34</v>
      </c>
      <c r="AX264" s="13" t="s">
        <v>86</v>
      </c>
      <c r="AY264" s="245" t="s">
        <v>127</v>
      </c>
    </row>
    <row r="265" s="2" customFormat="1" ht="16.5" customHeight="1">
      <c r="A265" s="37"/>
      <c r="B265" s="38"/>
      <c r="C265" s="247" t="s">
        <v>360</v>
      </c>
      <c r="D265" s="247" t="s">
        <v>202</v>
      </c>
      <c r="E265" s="248" t="s">
        <v>361</v>
      </c>
      <c r="F265" s="249" t="s">
        <v>362</v>
      </c>
      <c r="G265" s="250" t="s">
        <v>154</v>
      </c>
      <c r="H265" s="251">
        <v>4.5</v>
      </c>
      <c r="I265" s="252"/>
      <c r="J265" s="253">
        <f>ROUND(I265*H265,2)</f>
        <v>0</v>
      </c>
      <c r="K265" s="249" t="s">
        <v>1</v>
      </c>
      <c r="L265" s="254"/>
      <c r="M265" s="255" t="s">
        <v>1</v>
      </c>
      <c r="N265" s="256" t="s">
        <v>43</v>
      </c>
      <c r="O265" s="90"/>
      <c r="P265" s="226">
        <f>O265*H265</f>
        <v>0</v>
      </c>
      <c r="Q265" s="226">
        <v>0.017149999999999999</v>
      </c>
      <c r="R265" s="226">
        <f>Q265*H265</f>
        <v>0.077174999999999994</v>
      </c>
      <c r="S265" s="226">
        <v>0</v>
      </c>
      <c r="T265" s="227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28" t="s">
        <v>177</v>
      </c>
      <c r="AT265" s="228" t="s">
        <v>202</v>
      </c>
      <c r="AU265" s="228" t="s">
        <v>88</v>
      </c>
      <c r="AY265" s="16" t="s">
        <v>127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6" t="s">
        <v>86</v>
      </c>
      <c r="BK265" s="229">
        <f>ROUND(I265*H265,2)</f>
        <v>0</v>
      </c>
      <c r="BL265" s="16" t="s">
        <v>134</v>
      </c>
      <c r="BM265" s="228" t="s">
        <v>363</v>
      </c>
    </row>
    <row r="266" s="2" customFormat="1">
      <c r="A266" s="37"/>
      <c r="B266" s="38"/>
      <c r="C266" s="39"/>
      <c r="D266" s="230" t="s">
        <v>136</v>
      </c>
      <c r="E266" s="39"/>
      <c r="F266" s="231" t="s">
        <v>362</v>
      </c>
      <c r="G266" s="39"/>
      <c r="H266" s="39"/>
      <c r="I266" s="232"/>
      <c r="J266" s="39"/>
      <c r="K266" s="39"/>
      <c r="L266" s="43"/>
      <c r="M266" s="233"/>
      <c r="N266" s="234"/>
      <c r="O266" s="90"/>
      <c r="P266" s="90"/>
      <c r="Q266" s="90"/>
      <c r="R266" s="90"/>
      <c r="S266" s="90"/>
      <c r="T266" s="91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16" t="s">
        <v>136</v>
      </c>
      <c r="AU266" s="16" t="s">
        <v>88</v>
      </c>
    </row>
    <row r="267" s="14" customFormat="1">
      <c r="A267" s="14"/>
      <c r="B267" s="257"/>
      <c r="C267" s="258"/>
      <c r="D267" s="230" t="s">
        <v>138</v>
      </c>
      <c r="E267" s="259" t="s">
        <v>1</v>
      </c>
      <c r="F267" s="260" t="s">
        <v>236</v>
      </c>
      <c r="G267" s="258"/>
      <c r="H267" s="259" t="s">
        <v>1</v>
      </c>
      <c r="I267" s="261"/>
      <c r="J267" s="258"/>
      <c r="K267" s="258"/>
      <c r="L267" s="262"/>
      <c r="M267" s="263"/>
      <c r="N267" s="264"/>
      <c r="O267" s="264"/>
      <c r="P267" s="264"/>
      <c r="Q267" s="264"/>
      <c r="R267" s="264"/>
      <c r="S267" s="264"/>
      <c r="T267" s="26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6" t="s">
        <v>138</v>
      </c>
      <c r="AU267" s="266" t="s">
        <v>88</v>
      </c>
      <c r="AV267" s="14" t="s">
        <v>86</v>
      </c>
      <c r="AW267" s="14" t="s">
        <v>4</v>
      </c>
      <c r="AX267" s="14" t="s">
        <v>78</v>
      </c>
      <c r="AY267" s="266" t="s">
        <v>127</v>
      </c>
    </row>
    <row r="268" s="13" customFormat="1">
      <c r="A268" s="13"/>
      <c r="B268" s="235"/>
      <c r="C268" s="236"/>
      <c r="D268" s="230" t="s">
        <v>138</v>
      </c>
      <c r="E268" s="237" t="s">
        <v>1</v>
      </c>
      <c r="F268" s="238" t="s">
        <v>359</v>
      </c>
      <c r="G268" s="236"/>
      <c r="H268" s="239">
        <v>4.5</v>
      </c>
      <c r="I268" s="240"/>
      <c r="J268" s="236"/>
      <c r="K268" s="236"/>
      <c r="L268" s="241"/>
      <c r="M268" s="242"/>
      <c r="N268" s="243"/>
      <c r="O268" s="243"/>
      <c r="P268" s="243"/>
      <c r="Q268" s="243"/>
      <c r="R268" s="243"/>
      <c r="S268" s="243"/>
      <c r="T268" s="24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5" t="s">
        <v>138</v>
      </c>
      <c r="AU268" s="245" t="s">
        <v>88</v>
      </c>
      <c r="AV268" s="13" t="s">
        <v>88</v>
      </c>
      <c r="AW268" s="13" t="s">
        <v>34</v>
      </c>
      <c r="AX268" s="13" t="s">
        <v>86</v>
      </c>
      <c r="AY268" s="245" t="s">
        <v>127</v>
      </c>
    </row>
    <row r="269" s="2" customFormat="1" ht="16.5" customHeight="1">
      <c r="A269" s="37"/>
      <c r="B269" s="38"/>
      <c r="C269" s="217" t="s">
        <v>364</v>
      </c>
      <c r="D269" s="217" t="s">
        <v>129</v>
      </c>
      <c r="E269" s="218" t="s">
        <v>365</v>
      </c>
      <c r="F269" s="219" t="s">
        <v>366</v>
      </c>
      <c r="G269" s="220" t="s">
        <v>281</v>
      </c>
      <c r="H269" s="221">
        <v>3</v>
      </c>
      <c r="I269" s="222"/>
      <c r="J269" s="223">
        <f>ROUND(I269*H269,2)</f>
        <v>0</v>
      </c>
      <c r="K269" s="219" t="s">
        <v>1</v>
      </c>
      <c r="L269" s="43"/>
      <c r="M269" s="224" t="s">
        <v>1</v>
      </c>
      <c r="N269" s="225" t="s">
        <v>43</v>
      </c>
      <c r="O269" s="90"/>
      <c r="P269" s="226">
        <f>O269*H269</f>
        <v>0</v>
      </c>
      <c r="Q269" s="226">
        <v>0</v>
      </c>
      <c r="R269" s="226">
        <f>Q269*H269</f>
        <v>0</v>
      </c>
      <c r="S269" s="226">
        <v>0</v>
      </c>
      <c r="T269" s="22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28" t="s">
        <v>134</v>
      </c>
      <c r="AT269" s="228" t="s">
        <v>129</v>
      </c>
      <c r="AU269" s="228" t="s">
        <v>88</v>
      </c>
      <c r="AY269" s="16" t="s">
        <v>127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6" t="s">
        <v>86</v>
      </c>
      <c r="BK269" s="229">
        <f>ROUND(I269*H269,2)</f>
        <v>0</v>
      </c>
      <c r="BL269" s="16" t="s">
        <v>134</v>
      </c>
      <c r="BM269" s="228" t="s">
        <v>367</v>
      </c>
    </row>
    <row r="270" s="2" customFormat="1">
      <c r="A270" s="37"/>
      <c r="B270" s="38"/>
      <c r="C270" s="39"/>
      <c r="D270" s="230" t="s">
        <v>136</v>
      </c>
      <c r="E270" s="39"/>
      <c r="F270" s="231" t="s">
        <v>366</v>
      </c>
      <c r="G270" s="39"/>
      <c r="H270" s="39"/>
      <c r="I270" s="232"/>
      <c r="J270" s="39"/>
      <c r="K270" s="39"/>
      <c r="L270" s="43"/>
      <c r="M270" s="233"/>
      <c r="N270" s="234"/>
      <c r="O270" s="90"/>
      <c r="P270" s="90"/>
      <c r="Q270" s="90"/>
      <c r="R270" s="90"/>
      <c r="S270" s="90"/>
      <c r="T270" s="91"/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T270" s="16" t="s">
        <v>136</v>
      </c>
      <c r="AU270" s="16" t="s">
        <v>88</v>
      </c>
    </row>
    <row r="271" s="2" customFormat="1">
      <c r="A271" s="37"/>
      <c r="B271" s="38"/>
      <c r="C271" s="39"/>
      <c r="D271" s="230" t="s">
        <v>181</v>
      </c>
      <c r="E271" s="39"/>
      <c r="F271" s="246" t="s">
        <v>368</v>
      </c>
      <c r="G271" s="39"/>
      <c r="H271" s="39"/>
      <c r="I271" s="232"/>
      <c r="J271" s="39"/>
      <c r="K271" s="39"/>
      <c r="L271" s="43"/>
      <c r="M271" s="233"/>
      <c r="N271" s="234"/>
      <c r="O271" s="90"/>
      <c r="P271" s="90"/>
      <c r="Q271" s="90"/>
      <c r="R271" s="90"/>
      <c r="S271" s="90"/>
      <c r="T271" s="91"/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T271" s="16" t="s">
        <v>181</v>
      </c>
      <c r="AU271" s="16" t="s">
        <v>88</v>
      </c>
    </row>
    <row r="272" s="14" customFormat="1">
      <c r="A272" s="14"/>
      <c r="B272" s="257"/>
      <c r="C272" s="258"/>
      <c r="D272" s="230" t="s">
        <v>138</v>
      </c>
      <c r="E272" s="259" t="s">
        <v>1</v>
      </c>
      <c r="F272" s="260" t="s">
        <v>236</v>
      </c>
      <c r="G272" s="258"/>
      <c r="H272" s="259" t="s">
        <v>1</v>
      </c>
      <c r="I272" s="261"/>
      <c r="J272" s="258"/>
      <c r="K272" s="258"/>
      <c r="L272" s="262"/>
      <c r="M272" s="263"/>
      <c r="N272" s="264"/>
      <c r="O272" s="264"/>
      <c r="P272" s="264"/>
      <c r="Q272" s="264"/>
      <c r="R272" s="264"/>
      <c r="S272" s="264"/>
      <c r="T272" s="26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66" t="s">
        <v>138</v>
      </c>
      <c r="AU272" s="266" t="s">
        <v>88</v>
      </c>
      <c r="AV272" s="14" t="s">
        <v>86</v>
      </c>
      <c r="AW272" s="14" t="s">
        <v>4</v>
      </c>
      <c r="AX272" s="14" t="s">
        <v>78</v>
      </c>
      <c r="AY272" s="266" t="s">
        <v>127</v>
      </c>
    </row>
    <row r="273" s="13" customFormat="1">
      <c r="A273" s="13"/>
      <c r="B273" s="235"/>
      <c r="C273" s="236"/>
      <c r="D273" s="230" t="s">
        <v>138</v>
      </c>
      <c r="E273" s="237" t="s">
        <v>1</v>
      </c>
      <c r="F273" s="238" t="s">
        <v>369</v>
      </c>
      <c r="G273" s="236"/>
      <c r="H273" s="239">
        <v>3</v>
      </c>
      <c r="I273" s="240"/>
      <c r="J273" s="236"/>
      <c r="K273" s="236"/>
      <c r="L273" s="241"/>
      <c r="M273" s="242"/>
      <c r="N273" s="243"/>
      <c r="O273" s="243"/>
      <c r="P273" s="243"/>
      <c r="Q273" s="243"/>
      <c r="R273" s="243"/>
      <c r="S273" s="243"/>
      <c r="T273" s="24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5" t="s">
        <v>138</v>
      </c>
      <c r="AU273" s="245" t="s">
        <v>88</v>
      </c>
      <c r="AV273" s="13" t="s">
        <v>88</v>
      </c>
      <c r="AW273" s="13" t="s">
        <v>34</v>
      </c>
      <c r="AX273" s="13" t="s">
        <v>86</v>
      </c>
      <c r="AY273" s="245" t="s">
        <v>127</v>
      </c>
    </row>
    <row r="274" s="2" customFormat="1" ht="24.15" customHeight="1">
      <c r="A274" s="37"/>
      <c r="B274" s="38"/>
      <c r="C274" s="217" t="s">
        <v>370</v>
      </c>
      <c r="D274" s="217" t="s">
        <v>129</v>
      </c>
      <c r="E274" s="218" t="s">
        <v>371</v>
      </c>
      <c r="F274" s="219" t="s">
        <v>372</v>
      </c>
      <c r="G274" s="220" t="s">
        <v>373</v>
      </c>
      <c r="H274" s="221">
        <v>3</v>
      </c>
      <c r="I274" s="222"/>
      <c r="J274" s="223">
        <f>ROUND(I274*H274,2)</f>
        <v>0</v>
      </c>
      <c r="K274" s="219" t="s">
        <v>1</v>
      </c>
      <c r="L274" s="43"/>
      <c r="M274" s="224" t="s">
        <v>1</v>
      </c>
      <c r="N274" s="225" t="s">
        <v>43</v>
      </c>
      <c r="O274" s="90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28" t="s">
        <v>134</v>
      </c>
      <c r="AT274" s="228" t="s">
        <v>129</v>
      </c>
      <c r="AU274" s="228" t="s">
        <v>88</v>
      </c>
      <c r="AY274" s="16" t="s">
        <v>127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6" t="s">
        <v>86</v>
      </c>
      <c r="BK274" s="229">
        <f>ROUND(I274*H274,2)</f>
        <v>0</v>
      </c>
      <c r="BL274" s="16" t="s">
        <v>134</v>
      </c>
      <c r="BM274" s="228" t="s">
        <v>374</v>
      </c>
    </row>
    <row r="275" s="2" customFormat="1">
      <c r="A275" s="37"/>
      <c r="B275" s="38"/>
      <c r="C275" s="39"/>
      <c r="D275" s="230" t="s">
        <v>136</v>
      </c>
      <c r="E275" s="39"/>
      <c r="F275" s="231" t="s">
        <v>372</v>
      </c>
      <c r="G275" s="39"/>
      <c r="H275" s="39"/>
      <c r="I275" s="232"/>
      <c r="J275" s="39"/>
      <c r="K275" s="39"/>
      <c r="L275" s="43"/>
      <c r="M275" s="233"/>
      <c r="N275" s="234"/>
      <c r="O275" s="90"/>
      <c r="P275" s="90"/>
      <c r="Q275" s="90"/>
      <c r="R275" s="90"/>
      <c r="S275" s="90"/>
      <c r="T275" s="91"/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T275" s="16" t="s">
        <v>136</v>
      </c>
      <c r="AU275" s="16" t="s">
        <v>88</v>
      </c>
    </row>
    <row r="276" s="14" customFormat="1">
      <c r="A276" s="14"/>
      <c r="B276" s="257"/>
      <c r="C276" s="258"/>
      <c r="D276" s="230" t="s">
        <v>138</v>
      </c>
      <c r="E276" s="259" t="s">
        <v>1</v>
      </c>
      <c r="F276" s="260" t="s">
        <v>236</v>
      </c>
      <c r="G276" s="258"/>
      <c r="H276" s="259" t="s">
        <v>1</v>
      </c>
      <c r="I276" s="261"/>
      <c r="J276" s="258"/>
      <c r="K276" s="258"/>
      <c r="L276" s="262"/>
      <c r="M276" s="263"/>
      <c r="N276" s="264"/>
      <c r="O276" s="264"/>
      <c r="P276" s="264"/>
      <c r="Q276" s="264"/>
      <c r="R276" s="264"/>
      <c r="S276" s="264"/>
      <c r="T276" s="265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6" t="s">
        <v>138</v>
      </c>
      <c r="AU276" s="266" t="s">
        <v>88</v>
      </c>
      <c r="AV276" s="14" t="s">
        <v>86</v>
      </c>
      <c r="AW276" s="14" t="s">
        <v>34</v>
      </c>
      <c r="AX276" s="14" t="s">
        <v>78</v>
      </c>
      <c r="AY276" s="266" t="s">
        <v>127</v>
      </c>
    </row>
    <row r="277" s="13" customFormat="1">
      <c r="A277" s="13"/>
      <c r="B277" s="235"/>
      <c r="C277" s="236"/>
      <c r="D277" s="230" t="s">
        <v>138</v>
      </c>
      <c r="E277" s="237" t="s">
        <v>1</v>
      </c>
      <c r="F277" s="238" t="s">
        <v>375</v>
      </c>
      <c r="G277" s="236"/>
      <c r="H277" s="239">
        <v>3</v>
      </c>
      <c r="I277" s="240"/>
      <c r="J277" s="236"/>
      <c r="K277" s="236"/>
      <c r="L277" s="241"/>
      <c r="M277" s="242"/>
      <c r="N277" s="243"/>
      <c r="O277" s="243"/>
      <c r="P277" s="243"/>
      <c r="Q277" s="243"/>
      <c r="R277" s="243"/>
      <c r="S277" s="243"/>
      <c r="T277" s="24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5" t="s">
        <v>138</v>
      </c>
      <c r="AU277" s="245" t="s">
        <v>88</v>
      </c>
      <c r="AV277" s="13" t="s">
        <v>88</v>
      </c>
      <c r="AW277" s="13" t="s">
        <v>34</v>
      </c>
      <c r="AX277" s="13" t="s">
        <v>86</v>
      </c>
      <c r="AY277" s="245" t="s">
        <v>127</v>
      </c>
    </row>
    <row r="278" s="2" customFormat="1" ht="16.5" customHeight="1">
      <c r="A278" s="37"/>
      <c r="B278" s="38"/>
      <c r="C278" s="217" t="s">
        <v>376</v>
      </c>
      <c r="D278" s="217" t="s">
        <v>129</v>
      </c>
      <c r="E278" s="218" t="s">
        <v>377</v>
      </c>
      <c r="F278" s="219" t="s">
        <v>378</v>
      </c>
      <c r="G278" s="220" t="s">
        <v>154</v>
      </c>
      <c r="H278" s="221">
        <v>1.5</v>
      </c>
      <c r="I278" s="222"/>
      <c r="J278" s="223">
        <f>ROUND(I278*H278,2)</f>
        <v>0</v>
      </c>
      <c r="K278" s="219" t="s">
        <v>1</v>
      </c>
      <c r="L278" s="43"/>
      <c r="M278" s="224" t="s">
        <v>1</v>
      </c>
      <c r="N278" s="225" t="s">
        <v>43</v>
      </c>
      <c r="O278" s="90"/>
      <c r="P278" s="226">
        <f>O278*H278</f>
        <v>0</v>
      </c>
      <c r="Q278" s="226">
        <v>0</v>
      </c>
      <c r="R278" s="226">
        <f>Q278*H278</f>
        <v>0</v>
      </c>
      <c r="S278" s="226">
        <v>0</v>
      </c>
      <c r="T278" s="227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228" t="s">
        <v>134</v>
      </c>
      <c r="AT278" s="228" t="s">
        <v>129</v>
      </c>
      <c r="AU278" s="228" t="s">
        <v>88</v>
      </c>
      <c r="AY278" s="16" t="s">
        <v>127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6" t="s">
        <v>86</v>
      </c>
      <c r="BK278" s="229">
        <f>ROUND(I278*H278,2)</f>
        <v>0</v>
      </c>
      <c r="BL278" s="16" t="s">
        <v>134</v>
      </c>
      <c r="BM278" s="228" t="s">
        <v>379</v>
      </c>
    </row>
    <row r="279" s="2" customFormat="1">
      <c r="A279" s="37"/>
      <c r="B279" s="38"/>
      <c r="C279" s="39"/>
      <c r="D279" s="230" t="s">
        <v>136</v>
      </c>
      <c r="E279" s="39"/>
      <c r="F279" s="231" t="s">
        <v>378</v>
      </c>
      <c r="G279" s="39"/>
      <c r="H279" s="39"/>
      <c r="I279" s="232"/>
      <c r="J279" s="39"/>
      <c r="K279" s="39"/>
      <c r="L279" s="43"/>
      <c r="M279" s="233"/>
      <c r="N279" s="234"/>
      <c r="O279" s="90"/>
      <c r="P279" s="90"/>
      <c r="Q279" s="90"/>
      <c r="R279" s="90"/>
      <c r="S279" s="90"/>
      <c r="T279" s="91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16" t="s">
        <v>136</v>
      </c>
      <c r="AU279" s="16" t="s">
        <v>88</v>
      </c>
    </row>
    <row r="280" s="14" customFormat="1">
      <c r="A280" s="14"/>
      <c r="B280" s="257"/>
      <c r="C280" s="258"/>
      <c r="D280" s="230" t="s">
        <v>138</v>
      </c>
      <c r="E280" s="259" t="s">
        <v>1</v>
      </c>
      <c r="F280" s="260" t="s">
        <v>236</v>
      </c>
      <c r="G280" s="258"/>
      <c r="H280" s="259" t="s">
        <v>1</v>
      </c>
      <c r="I280" s="261"/>
      <c r="J280" s="258"/>
      <c r="K280" s="258"/>
      <c r="L280" s="262"/>
      <c r="M280" s="263"/>
      <c r="N280" s="264"/>
      <c r="O280" s="264"/>
      <c r="P280" s="264"/>
      <c r="Q280" s="264"/>
      <c r="R280" s="264"/>
      <c r="S280" s="264"/>
      <c r="T280" s="26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6" t="s">
        <v>138</v>
      </c>
      <c r="AU280" s="266" t="s">
        <v>88</v>
      </c>
      <c r="AV280" s="14" t="s">
        <v>86</v>
      </c>
      <c r="AW280" s="14" t="s">
        <v>34</v>
      </c>
      <c r="AX280" s="14" t="s">
        <v>78</v>
      </c>
      <c r="AY280" s="266" t="s">
        <v>127</v>
      </c>
    </row>
    <row r="281" s="13" customFormat="1">
      <c r="A281" s="13"/>
      <c r="B281" s="235"/>
      <c r="C281" s="236"/>
      <c r="D281" s="230" t="s">
        <v>138</v>
      </c>
      <c r="E281" s="237" t="s">
        <v>1</v>
      </c>
      <c r="F281" s="238" t="s">
        <v>380</v>
      </c>
      <c r="G281" s="236"/>
      <c r="H281" s="239">
        <v>1.5</v>
      </c>
      <c r="I281" s="240"/>
      <c r="J281" s="236"/>
      <c r="K281" s="236"/>
      <c r="L281" s="241"/>
      <c r="M281" s="242"/>
      <c r="N281" s="243"/>
      <c r="O281" s="243"/>
      <c r="P281" s="243"/>
      <c r="Q281" s="243"/>
      <c r="R281" s="243"/>
      <c r="S281" s="243"/>
      <c r="T281" s="244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5" t="s">
        <v>138</v>
      </c>
      <c r="AU281" s="245" t="s">
        <v>88</v>
      </c>
      <c r="AV281" s="13" t="s">
        <v>88</v>
      </c>
      <c r="AW281" s="13" t="s">
        <v>34</v>
      </c>
      <c r="AX281" s="13" t="s">
        <v>86</v>
      </c>
      <c r="AY281" s="245" t="s">
        <v>127</v>
      </c>
    </row>
    <row r="282" s="2" customFormat="1" ht="16.5" customHeight="1">
      <c r="A282" s="37"/>
      <c r="B282" s="38"/>
      <c r="C282" s="217" t="s">
        <v>381</v>
      </c>
      <c r="D282" s="217" t="s">
        <v>129</v>
      </c>
      <c r="E282" s="218" t="s">
        <v>382</v>
      </c>
      <c r="F282" s="219" t="s">
        <v>383</v>
      </c>
      <c r="G282" s="220" t="s">
        <v>281</v>
      </c>
      <c r="H282" s="221">
        <v>3</v>
      </c>
      <c r="I282" s="222"/>
      <c r="J282" s="223">
        <f>ROUND(I282*H282,2)</f>
        <v>0</v>
      </c>
      <c r="K282" s="219" t="s">
        <v>1</v>
      </c>
      <c r="L282" s="43"/>
      <c r="M282" s="224" t="s">
        <v>1</v>
      </c>
      <c r="N282" s="225" t="s">
        <v>43</v>
      </c>
      <c r="O282" s="90"/>
      <c r="P282" s="226">
        <f>O282*H282</f>
        <v>0</v>
      </c>
      <c r="Q282" s="226">
        <v>0</v>
      </c>
      <c r="R282" s="226">
        <f>Q282*H282</f>
        <v>0</v>
      </c>
      <c r="S282" s="226">
        <v>0</v>
      </c>
      <c r="T282" s="227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28" t="s">
        <v>134</v>
      </c>
      <c r="AT282" s="228" t="s">
        <v>129</v>
      </c>
      <c r="AU282" s="228" t="s">
        <v>88</v>
      </c>
      <c r="AY282" s="16" t="s">
        <v>127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6" t="s">
        <v>86</v>
      </c>
      <c r="BK282" s="229">
        <f>ROUND(I282*H282,2)</f>
        <v>0</v>
      </c>
      <c r="BL282" s="16" t="s">
        <v>134</v>
      </c>
      <c r="BM282" s="228" t="s">
        <v>384</v>
      </c>
    </row>
    <row r="283" s="2" customFormat="1">
      <c r="A283" s="37"/>
      <c r="B283" s="38"/>
      <c r="C283" s="39"/>
      <c r="D283" s="230" t="s">
        <v>136</v>
      </c>
      <c r="E283" s="39"/>
      <c r="F283" s="231" t="s">
        <v>383</v>
      </c>
      <c r="G283" s="39"/>
      <c r="H283" s="39"/>
      <c r="I283" s="232"/>
      <c r="J283" s="39"/>
      <c r="K283" s="39"/>
      <c r="L283" s="43"/>
      <c r="M283" s="233"/>
      <c r="N283" s="234"/>
      <c r="O283" s="90"/>
      <c r="P283" s="90"/>
      <c r="Q283" s="90"/>
      <c r="R283" s="90"/>
      <c r="S283" s="90"/>
      <c r="T283" s="91"/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T283" s="16" t="s">
        <v>136</v>
      </c>
      <c r="AU283" s="16" t="s">
        <v>88</v>
      </c>
    </row>
    <row r="284" s="14" customFormat="1">
      <c r="A284" s="14"/>
      <c r="B284" s="257"/>
      <c r="C284" s="258"/>
      <c r="D284" s="230" t="s">
        <v>138</v>
      </c>
      <c r="E284" s="259" t="s">
        <v>1</v>
      </c>
      <c r="F284" s="260" t="s">
        <v>236</v>
      </c>
      <c r="G284" s="258"/>
      <c r="H284" s="259" t="s">
        <v>1</v>
      </c>
      <c r="I284" s="261"/>
      <c r="J284" s="258"/>
      <c r="K284" s="258"/>
      <c r="L284" s="262"/>
      <c r="M284" s="263"/>
      <c r="N284" s="264"/>
      <c r="O284" s="264"/>
      <c r="P284" s="264"/>
      <c r="Q284" s="264"/>
      <c r="R284" s="264"/>
      <c r="S284" s="264"/>
      <c r="T284" s="26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6" t="s">
        <v>138</v>
      </c>
      <c r="AU284" s="266" t="s">
        <v>88</v>
      </c>
      <c r="AV284" s="14" t="s">
        <v>86</v>
      </c>
      <c r="AW284" s="14" t="s">
        <v>34</v>
      </c>
      <c r="AX284" s="14" t="s">
        <v>78</v>
      </c>
      <c r="AY284" s="266" t="s">
        <v>127</v>
      </c>
    </row>
    <row r="285" s="13" customFormat="1">
      <c r="A285" s="13"/>
      <c r="B285" s="235"/>
      <c r="C285" s="236"/>
      <c r="D285" s="230" t="s">
        <v>138</v>
      </c>
      <c r="E285" s="237" t="s">
        <v>1</v>
      </c>
      <c r="F285" s="238" t="s">
        <v>375</v>
      </c>
      <c r="G285" s="236"/>
      <c r="H285" s="239">
        <v>3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5" t="s">
        <v>138</v>
      </c>
      <c r="AU285" s="245" t="s">
        <v>88</v>
      </c>
      <c r="AV285" s="13" t="s">
        <v>88</v>
      </c>
      <c r="AW285" s="13" t="s">
        <v>34</v>
      </c>
      <c r="AX285" s="13" t="s">
        <v>86</v>
      </c>
      <c r="AY285" s="245" t="s">
        <v>127</v>
      </c>
    </row>
    <row r="286" s="12" customFormat="1" ht="22.8" customHeight="1">
      <c r="A286" s="12"/>
      <c r="B286" s="201"/>
      <c r="C286" s="202"/>
      <c r="D286" s="203" t="s">
        <v>77</v>
      </c>
      <c r="E286" s="215" t="s">
        <v>184</v>
      </c>
      <c r="F286" s="215" t="s">
        <v>385</v>
      </c>
      <c r="G286" s="202"/>
      <c r="H286" s="202"/>
      <c r="I286" s="205"/>
      <c r="J286" s="216">
        <f>BK286</f>
        <v>0</v>
      </c>
      <c r="K286" s="202"/>
      <c r="L286" s="207"/>
      <c r="M286" s="208"/>
      <c r="N286" s="209"/>
      <c r="O286" s="209"/>
      <c r="P286" s="210">
        <f>SUM(P287:P310)</f>
        <v>0</v>
      </c>
      <c r="Q286" s="209"/>
      <c r="R286" s="210">
        <f>SUM(R287:R310)</f>
        <v>0.57900499999999999</v>
      </c>
      <c r="S286" s="209"/>
      <c r="T286" s="211">
        <f>SUM(T287:T310)</f>
        <v>0.16274</v>
      </c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R286" s="212" t="s">
        <v>86</v>
      </c>
      <c r="AT286" s="213" t="s">
        <v>77</v>
      </c>
      <c r="AU286" s="213" t="s">
        <v>86</v>
      </c>
      <c r="AY286" s="212" t="s">
        <v>127</v>
      </c>
      <c r="BK286" s="214">
        <f>SUM(BK287:BK310)</f>
        <v>0</v>
      </c>
    </row>
    <row r="287" s="2" customFormat="1" ht="24.15" customHeight="1">
      <c r="A287" s="37"/>
      <c r="B287" s="38"/>
      <c r="C287" s="217" t="s">
        <v>386</v>
      </c>
      <c r="D287" s="217" t="s">
        <v>129</v>
      </c>
      <c r="E287" s="218" t="s">
        <v>387</v>
      </c>
      <c r="F287" s="219" t="s">
        <v>388</v>
      </c>
      <c r="G287" s="220" t="s">
        <v>154</v>
      </c>
      <c r="H287" s="221">
        <v>4</v>
      </c>
      <c r="I287" s="222"/>
      <c r="J287" s="223">
        <f>ROUND(I287*H287,2)</f>
        <v>0</v>
      </c>
      <c r="K287" s="219" t="s">
        <v>133</v>
      </c>
      <c r="L287" s="43"/>
      <c r="M287" s="224" t="s">
        <v>1</v>
      </c>
      <c r="N287" s="225" t="s">
        <v>43</v>
      </c>
      <c r="O287" s="90"/>
      <c r="P287" s="226">
        <f>O287*H287</f>
        <v>0</v>
      </c>
      <c r="Q287" s="226">
        <v>0.14321</v>
      </c>
      <c r="R287" s="226">
        <f>Q287*H287</f>
        <v>0.57284000000000002</v>
      </c>
      <c r="S287" s="226">
        <v>0</v>
      </c>
      <c r="T287" s="227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28" t="s">
        <v>134</v>
      </c>
      <c r="AT287" s="228" t="s">
        <v>129</v>
      </c>
      <c r="AU287" s="228" t="s">
        <v>88</v>
      </c>
      <c r="AY287" s="16" t="s">
        <v>127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6" t="s">
        <v>86</v>
      </c>
      <c r="BK287" s="229">
        <f>ROUND(I287*H287,2)</f>
        <v>0</v>
      </c>
      <c r="BL287" s="16" t="s">
        <v>134</v>
      </c>
      <c r="BM287" s="228" t="s">
        <v>389</v>
      </c>
    </row>
    <row r="288" s="2" customFormat="1">
      <c r="A288" s="37"/>
      <c r="B288" s="38"/>
      <c r="C288" s="39"/>
      <c r="D288" s="230" t="s">
        <v>136</v>
      </c>
      <c r="E288" s="39"/>
      <c r="F288" s="231" t="s">
        <v>390</v>
      </c>
      <c r="G288" s="39"/>
      <c r="H288" s="39"/>
      <c r="I288" s="232"/>
      <c r="J288" s="39"/>
      <c r="K288" s="39"/>
      <c r="L288" s="43"/>
      <c r="M288" s="233"/>
      <c r="N288" s="234"/>
      <c r="O288" s="90"/>
      <c r="P288" s="90"/>
      <c r="Q288" s="90"/>
      <c r="R288" s="90"/>
      <c r="S288" s="90"/>
      <c r="T288" s="91"/>
      <c r="U288" s="37"/>
      <c r="V288" s="37"/>
      <c r="W288" s="37"/>
      <c r="X288" s="37"/>
      <c r="Y288" s="37"/>
      <c r="Z288" s="37"/>
      <c r="AA288" s="37"/>
      <c r="AB288" s="37"/>
      <c r="AC288" s="37"/>
      <c r="AD288" s="37"/>
      <c r="AE288" s="37"/>
      <c r="AT288" s="16" t="s">
        <v>136</v>
      </c>
      <c r="AU288" s="16" t="s">
        <v>88</v>
      </c>
    </row>
    <row r="289" s="13" customFormat="1">
      <c r="A289" s="13"/>
      <c r="B289" s="235"/>
      <c r="C289" s="236"/>
      <c r="D289" s="230" t="s">
        <v>138</v>
      </c>
      <c r="E289" s="237" t="s">
        <v>1</v>
      </c>
      <c r="F289" s="238" t="s">
        <v>391</v>
      </c>
      <c r="G289" s="236"/>
      <c r="H289" s="239">
        <v>4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5" t="s">
        <v>138</v>
      </c>
      <c r="AU289" s="245" t="s">
        <v>88</v>
      </c>
      <c r="AV289" s="13" t="s">
        <v>88</v>
      </c>
      <c r="AW289" s="13" t="s">
        <v>34</v>
      </c>
      <c r="AX289" s="13" t="s">
        <v>86</v>
      </c>
      <c r="AY289" s="245" t="s">
        <v>127</v>
      </c>
    </row>
    <row r="290" s="2" customFormat="1" ht="24.15" customHeight="1">
      <c r="A290" s="37"/>
      <c r="B290" s="38"/>
      <c r="C290" s="217" t="s">
        <v>392</v>
      </c>
      <c r="D290" s="217" t="s">
        <v>129</v>
      </c>
      <c r="E290" s="218" t="s">
        <v>393</v>
      </c>
      <c r="F290" s="219" t="s">
        <v>394</v>
      </c>
      <c r="G290" s="220" t="s">
        <v>154</v>
      </c>
      <c r="H290" s="221">
        <v>7.5</v>
      </c>
      <c r="I290" s="222"/>
      <c r="J290" s="223">
        <f>ROUND(I290*H290,2)</f>
        <v>0</v>
      </c>
      <c r="K290" s="219" t="s">
        <v>133</v>
      </c>
      <c r="L290" s="43"/>
      <c r="M290" s="224" t="s">
        <v>1</v>
      </c>
      <c r="N290" s="225" t="s">
        <v>43</v>
      </c>
      <c r="O290" s="90"/>
      <c r="P290" s="226">
        <f>O290*H290</f>
        <v>0</v>
      </c>
      <c r="Q290" s="226">
        <v>0</v>
      </c>
      <c r="R290" s="226">
        <f>Q290*H290</f>
        <v>0</v>
      </c>
      <c r="S290" s="226">
        <v>0</v>
      </c>
      <c r="T290" s="22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228" t="s">
        <v>134</v>
      </c>
      <c r="AT290" s="228" t="s">
        <v>129</v>
      </c>
      <c r="AU290" s="228" t="s">
        <v>88</v>
      </c>
      <c r="AY290" s="16" t="s">
        <v>127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6" t="s">
        <v>86</v>
      </c>
      <c r="BK290" s="229">
        <f>ROUND(I290*H290,2)</f>
        <v>0</v>
      </c>
      <c r="BL290" s="16" t="s">
        <v>134</v>
      </c>
      <c r="BM290" s="228" t="s">
        <v>395</v>
      </c>
    </row>
    <row r="291" s="2" customFormat="1">
      <c r="A291" s="37"/>
      <c r="B291" s="38"/>
      <c r="C291" s="39"/>
      <c r="D291" s="230" t="s">
        <v>136</v>
      </c>
      <c r="E291" s="39"/>
      <c r="F291" s="231" t="s">
        <v>396</v>
      </c>
      <c r="G291" s="39"/>
      <c r="H291" s="39"/>
      <c r="I291" s="232"/>
      <c r="J291" s="39"/>
      <c r="K291" s="39"/>
      <c r="L291" s="43"/>
      <c r="M291" s="233"/>
      <c r="N291" s="234"/>
      <c r="O291" s="90"/>
      <c r="P291" s="90"/>
      <c r="Q291" s="90"/>
      <c r="R291" s="90"/>
      <c r="S291" s="90"/>
      <c r="T291" s="91"/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T291" s="16" t="s">
        <v>136</v>
      </c>
      <c r="AU291" s="16" t="s">
        <v>88</v>
      </c>
    </row>
    <row r="292" s="13" customFormat="1">
      <c r="A292" s="13"/>
      <c r="B292" s="235"/>
      <c r="C292" s="236"/>
      <c r="D292" s="230" t="s">
        <v>138</v>
      </c>
      <c r="E292" s="237" t="s">
        <v>1</v>
      </c>
      <c r="F292" s="238" t="s">
        <v>397</v>
      </c>
      <c r="G292" s="236"/>
      <c r="H292" s="239">
        <v>7.5</v>
      </c>
      <c r="I292" s="240"/>
      <c r="J292" s="236"/>
      <c r="K292" s="236"/>
      <c r="L292" s="241"/>
      <c r="M292" s="242"/>
      <c r="N292" s="243"/>
      <c r="O292" s="243"/>
      <c r="P292" s="243"/>
      <c r="Q292" s="243"/>
      <c r="R292" s="243"/>
      <c r="S292" s="243"/>
      <c r="T292" s="244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5" t="s">
        <v>138</v>
      </c>
      <c r="AU292" s="245" t="s">
        <v>88</v>
      </c>
      <c r="AV292" s="13" t="s">
        <v>88</v>
      </c>
      <c r="AW292" s="13" t="s">
        <v>34</v>
      </c>
      <c r="AX292" s="13" t="s">
        <v>86</v>
      </c>
      <c r="AY292" s="245" t="s">
        <v>127</v>
      </c>
    </row>
    <row r="293" s="2" customFormat="1" ht="21.75" customHeight="1">
      <c r="A293" s="37"/>
      <c r="B293" s="38"/>
      <c r="C293" s="217" t="s">
        <v>398</v>
      </c>
      <c r="D293" s="217" t="s">
        <v>129</v>
      </c>
      <c r="E293" s="218" t="s">
        <v>399</v>
      </c>
      <c r="F293" s="219" t="s">
        <v>400</v>
      </c>
      <c r="G293" s="220" t="s">
        <v>154</v>
      </c>
      <c r="H293" s="221">
        <v>6.2999999999999998</v>
      </c>
      <c r="I293" s="222"/>
      <c r="J293" s="223">
        <f>ROUND(I293*H293,2)</f>
        <v>0</v>
      </c>
      <c r="K293" s="219" t="s">
        <v>133</v>
      </c>
      <c r="L293" s="43"/>
      <c r="M293" s="224" t="s">
        <v>1</v>
      </c>
      <c r="N293" s="225" t="s">
        <v>43</v>
      </c>
      <c r="O293" s="90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28" t="s">
        <v>134</v>
      </c>
      <c r="AT293" s="228" t="s">
        <v>129</v>
      </c>
      <c r="AU293" s="228" t="s">
        <v>88</v>
      </c>
      <c r="AY293" s="16" t="s">
        <v>127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6" t="s">
        <v>86</v>
      </c>
      <c r="BK293" s="229">
        <f>ROUND(I293*H293,2)</f>
        <v>0</v>
      </c>
      <c r="BL293" s="16" t="s">
        <v>134</v>
      </c>
      <c r="BM293" s="228" t="s">
        <v>401</v>
      </c>
    </row>
    <row r="294" s="2" customFormat="1">
      <c r="A294" s="37"/>
      <c r="B294" s="38"/>
      <c r="C294" s="39"/>
      <c r="D294" s="230" t="s">
        <v>136</v>
      </c>
      <c r="E294" s="39"/>
      <c r="F294" s="231" t="s">
        <v>402</v>
      </c>
      <c r="G294" s="39"/>
      <c r="H294" s="39"/>
      <c r="I294" s="232"/>
      <c r="J294" s="39"/>
      <c r="K294" s="39"/>
      <c r="L294" s="43"/>
      <c r="M294" s="233"/>
      <c r="N294" s="234"/>
      <c r="O294" s="90"/>
      <c r="P294" s="90"/>
      <c r="Q294" s="90"/>
      <c r="R294" s="90"/>
      <c r="S294" s="90"/>
      <c r="T294" s="91"/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T294" s="16" t="s">
        <v>136</v>
      </c>
      <c r="AU294" s="16" t="s">
        <v>88</v>
      </c>
    </row>
    <row r="295" s="14" customFormat="1">
      <c r="A295" s="14"/>
      <c r="B295" s="257"/>
      <c r="C295" s="258"/>
      <c r="D295" s="230" t="s">
        <v>138</v>
      </c>
      <c r="E295" s="259" t="s">
        <v>1</v>
      </c>
      <c r="F295" s="260" t="s">
        <v>236</v>
      </c>
      <c r="G295" s="258"/>
      <c r="H295" s="259" t="s">
        <v>1</v>
      </c>
      <c r="I295" s="261"/>
      <c r="J295" s="258"/>
      <c r="K295" s="258"/>
      <c r="L295" s="262"/>
      <c r="M295" s="263"/>
      <c r="N295" s="264"/>
      <c r="O295" s="264"/>
      <c r="P295" s="264"/>
      <c r="Q295" s="264"/>
      <c r="R295" s="264"/>
      <c r="S295" s="264"/>
      <c r="T295" s="265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6" t="s">
        <v>138</v>
      </c>
      <c r="AU295" s="266" t="s">
        <v>88</v>
      </c>
      <c r="AV295" s="14" t="s">
        <v>86</v>
      </c>
      <c r="AW295" s="14" t="s">
        <v>34</v>
      </c>
      <c r="AX295" s="14" t="s">
        <v>78</v>
      </c>
      <c r="AY295" s="266" t="s">
        <v>127</v>
      </c>
    </row>
    <row r="296" s="13" customFormat="1">
      <c r="A296" s="13"/>
      <c r="B296" s="235"/>
      <c r="C296" s="236"/>
      <c r="D296" s="230" t="s">
        <v>138</v>
      </c>
      <c r="E296" s="237" t="s">
        <v>1</v>
      </c>
      <c r="F296" s="238" t="s">
        <v>403</v>
      </c>
      <c r="G296" s="236"/>
      <c r="H296" s="239">
        <v>6.2999999999999998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5" t="s">
        <v>138</v>
      </c>
      <c r="AU296" s="245" t="s">
        <v>88</v>
      </c>
      <c r="AV296" s="13" t="s">
        <v>88</v>
      </c>
      <c r="AW296" s="13" t="s">
        <v>34</v>
      </c>
      <c r="AX296" s="13" t="s">
        <v>86</v>
      </c>
      <c r="AY296" s="245" t="s">
        <v>127</v>
      </c>
    </row>
    <row r="297" s="2" customFormat="1" ht="24.15" customHeight="1">
      <c r="A297" s="37"/>
      <c r="B297" s="38"/>
      <c r="C297" s="247" t="s">
        <v>404</v>
      </c>
      <c r="D297" s="247" t="s">
        <v>202</v>
      </c>
      <c r="E297" s="248" t="s">
        <v>405</v>
      </c>
      <c r="F297" s="249" t="s">
        <v>406</v>
      </c>
      <c r="G297" s="250" t="s">
        <v>154</v>
      </c>
      <c r="H297" s="251">
        <v>6.2999999999999998</v>
      </c>
      <c r="I297" s="252"/>
      <c r="J297" s="253">
        <f>ROUND(I297*H297,2)</f>
        <v>0</v>
      </c>
      <c r="K297" s="249" t="s">
        <v>1</v>
      </c>
      <c r="L297" s="254"/>
      <c r="M297" s="255" t="s">
        <v>1</v>
      </c>
      <c r="N297" s="256" t="s">
        <v>43</v>
      </c>
      <c r="O297" s="90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28" t="s">
        <v>177</v>
      </c>
      <c r="AT297" s="228" t="s">
        <v>202</v>
      </c>
      <c r="AU297" s="228" t="s">
        <v>88</v>
      </c>
      <c r="AY297" s="16" t="s">
        <v>127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6" t="s">
        <v>86</v>
      </c>
      <c r="BK297" s="229">
        <f>ROUND(I297*H297,2)</f>
        <v>0</v>
      </c>
      <c r="BL297" s="16" t="s">
        <v>134</v>
      </c>
      <c r="BM297" s="228" t="s">
        <v>407</v>
      </c>
    </row>
    <row r="298" s="2" customFormat="1">
      <c r="A298" s="37"/>
      <c r="B298" s="38"/>
      <c r="C298" s="39"/>
      <c r="D298" s="230" t="s">
        <v>136</v>
      </c>
      <c r="E298" s="39"/>
      <c r="F298" s="231" t="s">
        <v>406</v>
      </c>
      <c r="G298" s="39"/>
      <c r="H298" s="39"/>
      <c r="I298" s="232"/>
      <c r="J298" s="39"/>
      <c r="K298" s="39"/>
      <c r="L298" s="43"/>
      <c r="M298" s="233"/>
      <c r="N298" s="234"/>
      <c r="O298" s="90"/>
      <c r="P298" s="90"/>
      <c r="Q298" s="90"/>
      <c r="R298" s="90"/>
      <c r="S298" s="90"/>
      <c r="T298" s="91"/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T298" s="16" t="s">
        <v>136</v>
      </c>
      <c r="AU298" s="16" t="s">
        <v>88</v>
      </c>
    </row>
    <row r="299" s="14" customFormat="1">
      <c r="A299" s="14"/>
      <c r="B299" s="257"/>
      <c r="C299" s="258"/>
      <c r="D299" s="230" t="s">
        <v>138</v>
      </c>
      <c r="E299" s="259" t="s">
        <v>1</v>
      </c>
      <c r="F299" s="260" t="s">
        <v>236</v>
      </c>
      <c r="G299" s="258"/>
      <c r="H299" s="259" t="s">
        <v>1</v>
      </c>
      <c r="I299" s="261"/>
      <c r="J299" s="258"/>
      <c r="K299" s="258"/>
      <c r="L299" s="262"/>
      <c r="M299" s="263"/>
      <c r="N299" s="264"/>
      <c r="O299" s="264"/>
      <c r="P299" s="264"/>
      <c r="Q299" s="264"/>
      <c r="R299" s="264"/>
      <c r="S299" s="264"/>
      <c r="T299" s="26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6" t="s">
        <v>138</v>
      </c>
      <c r="AU299" s="266" t="s">
        <v>88</v>
      </c>
      <c r="AV299" s="14" t="s">
        <v>86</v>
      </c>
      <c r="AW299" s="14" t="s">
        <v>34</v>
      </c>
      <c r="AX299" s="14" t="s">
        <v>78</v>
      </c>
      <c r="AY299" s="266" t="s">
        <v>127</v>
      </c>
    </row>
    <row r="300" s="13" customFormat="1">
      <c r="A300" s="13"/>
      <c r="B300" s="235"/>
      <c r="C300" s="236"/>
      <c r="D300" s="230" t="s">
        <v>138</v>
      </c>
      <c r="E300" s="237" t="s">
        <v>1</v>
      </c>
      <c r="F300" s="238" t="s">
        <v>403</v>
      </c>
      <c r="G300" s="236"/>
      <c r="H300" s="239">
        <v>6.2999999999999998</v>
      </c>
      <c r="I300" s="240"/>
      <c r="J300" s="236"/>
      <c r="K300" s="236"/>
      <c r="L300" s="241"/>
      <c r="M300" s="242"/>
      <c r="N300" s="243"/>
      <c r="O300" s="243"/>
      <c r="P300" s="243"/>
      <c r="Q300" s="243"/>
      <c r="R300" s="243"/>
      <c r="S300" s="243"/>
      <c r="T300" s="24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5" t="s">
        <v>138</v>
      </c>
      <c r="AU300" s="245" t="s">
        <v>88</v>
      </c>
      <c r="AV300" s="13" t="s">
        <v>88</v>
      </c>
      <c r="AW300" s="13" t="s">
        <v>34</v>
      </c>
      <c r="AX300" s="13" t="s">
        <v>86</v>
      </c>
      <c r="AY300" s="245" t="s">
        <v>127</v>
      </c>
    </row>
    <row r="301" s="2" customFormat="1" ht="24.15" customHeight="1">
      <c r="A301" s="37"/>
      <c r="B301" s="38"/>
      <c r="C301" s="217" t="s">
        <v>408</v>
      </c>
      <c r="D301" s="217" t="s">
        <v>129</v>
      </c>
      <c r="E301" s="218" t="s">
        <v>409</v>
      </c>
      <c r="F301" s="219" t="s">
        <v>410</v>
      </c>
      <c r="G301" s="220" t="s">
        <v>154</v>
      </c>
      <c r="H301" s="221">
        <v>13</v>
      </c>
      <c r="I301" s="222"/>
      <c r="J301" s="223">
        <f>ROUND(I301*H301,2)</f>
        <v>0</v>
      </c>
      <c r="K301" s="219" t="s">
        <v>133</v>
      </c>
      <c r="L301" s="43"/>
      <c r="M301" s="224" t="s">
        <v>1</v>
      </c>
      <c r="N301" s="225" t="s">
        <v>43</v>
      </c>
      <c r="O301" s="90"/>
      <c r="P301" s="226">
        <f>O301*H301</f>
        <v>0</v>
      </c>
      <c r="Q301" s="226">
        <v>0</v>
      </c>
      <c r="R301" s="226">
        <f>Q301*H301</f>
        <v>0</v>
      </c>
      <c r="S301" s="226">
        <v>0.00248</v>
      </c>
      <c r="T301" s="227">
        <f>S301*H301</f>
        <v>0.032239999999999998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28" t="s">
        <v>134</v>
      </c>
      <c r="AT301" s="228" t="s">
        <v>129</v>
      </c>
      <c r="AU301" s="228" t="s">
        <v>88</v>
      </c>
      <c r="AY301" s="16" t="s">
        <v>127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6" t="s">
        <v>86</v>
      </c>
      <c r="BK301" s="229">
        <f>ROUND(I301*H301,2)</f>
        <v>0</v>
      </c>
      <c r="BL301" s="16" t="s">
        <v>134</v>
      </c>
      <c r="BM301" s="228" t="s">
        <v>411</v>
      </c>
    </row>
    <row r="302" s="2" customFormat="1">
      <c r="A302" s="37"/>
      <c r="B302" s="38"/>
      <c r="C302" s="39"/>
      <c r="D302" s="230" t="s">
        <v>136</v>
      </c>
      <c r="E302" s="39"/>
      <c r="F302" s="231" t="s">
        <v>412</v>
      </c>
      <c r="G302" s="39"/>
      <c r="H302" s="39"/>
      <c r="I302" s="232"/>
      <c r="J302" s="39"/>
      <c r="K302" s="39"/>
      <c r="L302" s="43"/>
      <c r="M302" s="233"/>
      <c r="N302" s="234"/>
      <c r="O302" s="90"/>
      <c r="P302" s="90"/>
      <c r="Q302" s="90"/>
      <c r="R302" s="90"/>
      <c r="S302" s="90"/>
      <c r="T302" s="91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16" t="s">
        <v>136</v>
      </c>
      <c r="AU302" s="16" t="s">
        <v>88</v>
      </c>
    </row>
    <row r="303" s="13" customFormat="1">
      <c r="A303" s="13"/>
      <c r="B303" s="235"/>
      <c r="C303" s="236"/>
      <c r="D303" s="230" t="s">
        <v>138</v>
      </c>
      <c r="E303" s="237" t="s">
        <v>1</v>
      </c>
      <c r="F303" s="238" t="s">
        <v>413</v>
      </c>
      <c r="G303" s="236"/>
      <c r="H303" s="239">
        <v>13</v>
      </c>
      <c r="I303" s="240"/>
      <c r="J303" s="236"/>
      <c r="K303" s="236"/>
      <c r="L303" s="241"/>
      <c r="M303" s="242"/>
      <c r="N303" s="243"/>
      <c r="O303" s="243"/>
      <c r="P303" s="243"/>
      <c r="Q303" s="243"/>
      <c r="R303" s="243"/>
      <c r="S303" s="243"/>
      <c r="T303" s="24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5" t="s">
        <v>138</v>
      </c>
      <c r="AU303" s="245" t="s">
        <v>88</v>
      </c>
      <c r="AV303" s="13" t="s">
        <v>88</v>
      </c>
      <c r="AW303" s="13" t="s">
        <v>34</v>
      </c>
      <c r="AX303" s="13" t="s">
        <v>86</v>
      </c>
      <c r="AY303" s="245" t="s">
        <v>127</v>
      </c>
    </row>
    <row r="304" s="2" customFormat="1" ht="24.15" customHeight="1">
      <c r="A304" s="37"/>
      <c r="B304" s="38"/>
      <c r="C304" s="217" t="s">
        <v>414</v>
      </c>
      <c r="D304" s="217" t="s">
        <v>129</v>
      </c>
      <c r="E304" s="218" t="s">
        <v>415</v>
      </c>
      <c r="F304" s="219" t="s">
        <v>416</v>
      </c>
      <c r="G304" s="220" t="s">
        <v>154</v>
      </c>
      <c r="H304" s="221">
        <v>4.5</v>
      </c>
      <c r="I304" s="222"/>
      <c r="J304" s="223">
        <f>ROUND(I304*H304,2)</f>
        <v>0</v>
      </c>
      <c r="K304" s="219" t="s">
        <v>133</v>
      </c>
      <c r="L304" s="43"/>
      <c r="M304" s="224" t="s">
        <v>1</v>
      </c>
      <c r="N304" s="225" t="s">
        <v>43</v>
      </c>
      <c r="O304" s="90"/>
      <c r="P304" s="226">
        <f>O304*H304</f>
        <v>0</v>
      </c>
      <c r="Q304" s="226">
        <v>0.0013699999999999999</v>
      </c>
      <c r="R304" s="226">
        <f>Q304*H304</f>
        <v>0.0061649999999999995</v>
      </c>
      <c r="S304" s="226">
        <v>0.029000000000000001</v>
      </c>
      <c r="T304" s="227">
        <f>S304*H304</f>
        <v>0.13050000000000001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28" t="s">
        <v>134</v>
      </c>
      <c r="AT304" s="228" t="s">
        <v>129</v>
      </c>
      <c r="AU304" s="228" t="s">
        <v>88</v>
      </c>
      <c r="AY304" s="16" t="s">
        <v>127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6" t="s">
        <v>86</v>
      </c>
      <c r="BK304" s="229">
        <f>ROUND(I304*H304,2)</f>
        <v>0</v>
      </c>
      <c r="BL304" s="16" t="s">
        <v>134</v>
      </c>
      <c r="BM304" s="228" t="s">
        <v>417</v>
      </c>
    </row>
    <row r="305" s="2" customFormat="1">
      <c r="A305" s="37"/>
      <c r="B305" s="38"/>
      <c r="C305" s="39"/>
      <c r="D305" s="230" t="s">
        <v>136</v>
      </c>
      <c r="E305" s="39"/>
      <c r="F305" s="231" t="s">
        <v>418</v>
      </c>
      <c r="G305" s="39"/>
      <c r="H305" s="39"/>
      <c r="I305" s="232"/>
      <c r="J305" s="39"/>
      <c r="K305" s="39"/>
      <c r="L305" s="43"/>
      <c r="M305" s="233"/>
      <c r="N305" s="234"/>
      <c r="O305" s="90"/>
      <c r="P305" s="90"/>
      <c r="Q305" s="90"/>
      <c r="R305" s="90"/>
      <c r="S305" s="90"/>
      <c r="T305" s="91"/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T305" s="16" t="s">
        <v>136</v>
      </c>
      <c r="AU305" s="16" t="s">
        <v>88</v>
      </c>
    </row>
    <row r="306" s="14" customFormat="1">
      <c r="A306" s="14"/>
      <c r="B306" s="257"/>
      <c r="C306" s="258"/>
      <c r="D306" s="230" t="s">
        <v>138</v>
      </c>
      <c r="E306" s="259" t="s">
        <v>1</v>
      </c>
      <c r="F306" s="260" t="s">
        <v>236</v>
      </c>
      <c r="G306" s="258"/>
      <c r="H306" s="259" t="s">
        <v>1</v>
      </c>
      <c r="I306" s="261"/>
      <c r="J306" s="258"/>
      <c r="K306" s="258"/>
      <c r="L306" s="262"/>
      <c r="M306" s="263"/>
      <c r="N306" s="264"/>
      <c r="O306" s="264"/>
      <c r="P306" s="264"/>
      <c r="Q306" s="264"/>
      <c r="R306" s="264"/>
      <c r="S306" s="264"/>
      <c r="T306" s="26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6" t="s">
        <v>138</v>
      </c>
      <c r="AU306" s="266" t="s">
        <v>88</v>
      </c>
      <c r="AV306" s="14" t="s">
        <v>86</v>
      </c>
      <c r="AW306" s="14" t="s">
        <v>34</v>
      </c>
      <c r="AX306" s="14" t="s">
        <v>78</v>
      </c>
      <c r="AY306" s="266" t="s">
        <v>127</v>
      </c>
    </row>
    <row r="307" s="13" customFormat="1">
      <c r="A307" s="13"/>
      <c r="B307" s="235"/>
      <c r="C307" s="236"/>
      <c r="D307" s="230" t="s">
        <v>138</v>
      </c>
      <c r="E307" s="237" t="s">
        <v>1</v>
      </c>
      <c r="F307" s="238" t="s">
        <v>419</v>
      </c>
      <c r="G307" s="236"/>
      <c r="H307" s="239">
        <v>4.5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5" t="s">
        <v>138</v>
      </c>
      <c r="AU307" s="245" t="s">
        <v>88</v>
      </c>
      <c r="AV307" s="13" t="s">
        <v>88</v>
      </c>
      <c r="AW307" s="13" t="s">
        <v>34</v>
      </c>
      <c r="AX307" s="13" t="s">
        <v>86</v>
      </c>
      <c r="AY307" s="245" t="s">
        <v>127</v>
      </c>
    </row>
    <row r="308" s="2" customFormat="1" ht="21.75" customHeight="1">
      <c r="A308" s="37"/>
      <c r="B308" s="38"/>
      <c r="C308" s="217" t="s">
        <v>420</v>
      </c>
      <c r="D308" s="217" t="s">
        <v>129</v>
      </c>
      <c r="E308" s="218" t="s">
        <v>421</v>
      </c>
      <c r="F308" s="219" t="s">
        <v>422</v>
      </c>
      <c r="G308" s="220" t="s">
        <v>154</v>
      </c>
      <c r="H308" s="221">
        <v>4</v>
      </c>
      <c r="I308" s="222"/>
      <c r="J308" s="223">
        <f>ROUND(I308*H308,2)</f>
        <v>0</v>
      </c>
      <c r="K308" s="219" t="s">
        <v>133</v>
      </c>
      <c r="L308" s="43"/>
      <c r="M308" s="224" t="s">
        <v>1</v>
      </c>
      <c r="N308" s="225" t="s">
        <v>43</v>
      </c>
      <c r="O308" s="90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28" t="s">
        <v>134</v>
      </c>
      <c r="AT308" s="228" t="s">
        <v>129</v>
      </c>
      <c r="AU308" s="228" t="s">
        <v>88</v>
      </c>
      <c r="AY308" s="16" t="s">
        <v>127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6" t="s">
        <v>86</v>
      </c>
      <c r="BK308" s="229">
        <f>ROUND(I308*H308,2)</f>
        <v>0</v>
      </c>
      <c r="BL308" s="16" t="s">
        <v>134</v>
      </c>
      <c r="BM308" s="228" t="s">
        <v>423</v>
      </c>
    </row>
    <row r="309" s="2" customFormat="1">
      <c r="A309" s="37"/>
      <c r="B309" s="38"/>
      <c r="C309" s="39"/>
      <c r="D309" s="230" t="s">
        <v>136</v>
      </c>
      <c r="E309" s="39"/>
      <c r="F309" s="231" t="s">
        <v>424</v>
      </c>
      <c r="G309" s="39"/>
      <c r="H309" s="39"/>
      <c r="I309" s="232"/>
      <c r="J309" s="39"/>
      <c r="K309" s="39"/>
      <c r="L309" s="43"/>
      <c r="M309" s="233"/>
      <c r="N309" s="234"/>
      <c r="O309" s="90"/>
      <c r="P309" s="90"/>
      <c r="Q309" s="90"/>
      <c r="R309" s="90"/>
      <c r="S309" s="90"/>
      <c r="T309" s="91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16" t="s">
        <v>136</v>
      </c>
      <c r="AU309" s="16" t="s">
        <v>88</v>
      </c>
    </row>
    <row r="310" s="13" customFormat="1">
      <c r="A310" s="13"/>
      <c r="B310" s="235"/>
      <c r="C310" s="236"/>
      <c r="D310" s="230" t="s">
        <v>138</v>
      </c>
      <c r="E310" s="237" t="s">
        <v>1</v>
      </c>
      <c r="F310" s="238" t="s">
        <v>157</v>
      </c>
      <c r="G310" s="236"/>
      <c r="H310" s="239">
        <v>4</v>
      </c>
      <c r="I310" s="240"/>
      <c r="J310" s="236"/>
      <c r="K310" s="236"/>
      <c r="L310" s="241"/>
      <c r="M310" s="242"/>
      <c r="N310" s="243"/>
      <c r="O310" s="243"/>
      <c r="P310" s="243"/>
      <c r="Q310" s="243"/>
      <c r="R310" s="243"/>
      <c r="S310" s="243"/>
      <c r="T310" s="244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5" t="s">
        <v>138</v>
      </c>
      <c r="AU310" s="245" t="s">
        <v>88</v>
      </c>
      <c r="AV310" s="13" t="s">
        <v>88</v>
      </c>
      <c r="AW310" s="13" t="s">
        <v>34</v>
      </c>
      <c r="AX310" s="13" t="s">
        <v>86</v>
      </c>
      <c r="AY310" s="245" t="s">
        <v>127</v>
      </c>
    </row>
    <row r="311" s="12" customFormat="1" ht="22.8" customHeight="1">
      <c r="A311" s="12"/>
      <c r="B311" s="201"/>
      <c r="C311" s="202"/>
      <c r="D311" s="203" t="s">
        <v>77</v>
      </c>
      <c r="E311" s="215" t="s">
        <v>425</v>
      </c>
      <c r="F311" s="215" t="s">
        <v>426</v>
      </c>
      <c r="G311" s="202"/>
      <c r="H311" s="202"/>
      <c r="I311" s="205"/>
      <c r="J311" s="216">
        <f>BK311</f>
        <v>0</v>
      </c>
      <c r="K311" s="202"/>
      <c r="L311" s="207"/>
      <c r="M311" s="208"/>
      <c r="N311" s="209"/>
      <c r="O311" s="209"/>
      <c r="P311" s="210">
        <f>SUM(P312:P328)</f>
        <v>0</v>
      </c>
      <c r="Q311" s="209"/>
      <c r="R311" s="210">
        <f>SUM(R312:R328)</f>
        <v>0</v>
      </c>
      <c r="S311" s="209"/>
      <c r="T311" s="211">
        <f>SUM(T312:T328)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2" t="s">
        <v>86</v>
      </c>
      <c r="AT311" s="213" t="s">
        <v>77</v>
      </c>
      <c r="AU311" s="213" t="s">
        <v>86</v>
      </c>
      <c r="AY311" s="212" t="s">
        <v>127</v>
      </c>
      <c r="BK311" s="214">
        <f>SUM(BK312:BK328)</f>
        <v>0</v>
      </c>
    </row>
    <row r="312" s="2" customFormat="1" ht="24.15" customHeight="1">
      <c r="A312" s="37"/>
      <c r="B312" s="38"/>
      <c r="C312" s="217" t="s">
        <v>427</v>
      </c>
      <c r="D312" s="217" t="s">
        <v>129</v>
      </c>
      <c r="E312" s="218" t="s">
        <v>428</v>
      </c>
      <c r="F312" s="219" t="s">
        <v>429</v>
      </c>
      <c r="G312" s="220" t="s">
        <v>312</v>
      </c>
      <c r="H312" s="221">
        <v>7.7370000000000001</v>
      </c>
      <c r="I312" s="222"/>
      <c r="J312" s="223">
        <f>ROUND(I312*H312,2)</f>
        <v>0</v>
      </c>
      <c r="K312" s="219" t="s">
        <v>133</v>
      </c>
      <c r="L312" s="43"/>
      <c r="M312" s="224" t="s">
        <v>1</v>
      </c>
      <c r="N312" s="225" t="s">
        <v>43</v>
      </c>
      <c r="O312" s="90"/>
      <c r="P312" s="226">
        <f>O312*H312</f>
        <v>0</v>
      </c>
      <c r="Q312" s="226">
        <v>0</v>
      </c>
      <c r="R312" s="226">
        <f>Q312*H312</f>
        <v>0</v>
      </c>
      <c r="S312" s="226">
        <v>0</v>
      </c>
      <c r="T312" s="227">
        <f>S312*H312</f>
        <v>0</v>
      </c>
      <c r="U312" s="37"/>
      <c r="V312" s="37"/>
      <c r="W312" s="37"/>
      <c r="X312" s="37"/>
      <c r="Y312" s="37"/>
      <c r="Z312" s="37"/>
      <c r="AA312" s="37"/>
      <c r="AB312" s="37"/>
      <c r="AC312" s="37"/>
      <c r="AD312" s="37"/>
      <c r="AE312" s="37"/>
      <c r="AR312" s="228" t="s">
        <v>134</v>
      </c>
      <c r="AT312" s="228" t="s">
        <v>129</v>
      </c>
      <c r="AU312" s="228" t="s">
        <v>88</v>
      </c>
      <c r="AY312" s="16" t="s">
        <v>127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6" t="s">
        <v>86</v>
      </c>
      <c r="BK312" s="229">
        <f>ROUND(I312*H312,2)</f>
        <v>0</v>
      </c>
      <c r="BL312" s="16" t="s">
        <v>134</v>
      </c>
      <c r="BM312" s="228" t="s">
        <v>430</v>
      </c>
    </row>
    <row r="313" s="2" customFormat="1">
      <c r="A313" s="37"/>
      <c r="B313" s="38"/>
      <c r="C313" s="39"/>
      <c r="D313" s="230" t="s">
        <v>136</v>
      </c>
      <c r="E313" s="39"/>
      <c r="F313" s="231" t="s">
        <v>431</v>
      </c>
      <c r="G313" s="39"/>
      <c r="H313" s="39"/>
      <c r="I313" s="232"/>
      <c r="J313" s="39"/>
      <c r="K313" s="39"/>
      <c r="L313" s="43"/>
      <c r="M313" s="233"/>
      <c r="N313" s="234"/>
      <c r="O313" s="90"/>
      <c r="P313" s="90"/>
      <c r="Q313" s="90"/>
      <c r="R313" s="90"/>
      <c r="S313" s="90"/>
      <c r="T313" s="91"/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T313" s="16" t="s">
        <v>136</v>
      </c>
      <c r="AU313" s="16" t="s">
        <v>88</v>
      </c>
    </row>
    <row r="314" s="13" customFormat="1">
      <c r="A314" s="13"/>
      <c r="B314" s="235"/>
      <c r="C314" s="236"/>
      <c r="D314" s="230" t="s">
        <v>138</v>
      </c>
      <c r="E314" s="237" t="s">
        <v>1</v>
      </c>
      <c r="F314" s="238" t="s">
        <v>432</v>
      </c>
      <c r="G314" s="236"/>
      <c r="H314" s="239">
        <v>5</v>
      </c>
      <c r="I314" s="240"/>
      <c r="J314" s="236"/>
      <c r="K314" s="236"/>
      <c r="L314" s="241"/>
      <c r="M314" s="242"/>
      <c r="N314" s="243"/>
      <c r="O314" s="243"/>
      <c r="P314" s="243"/>
      <c r="Q314" s="243"/>
      <c r="R314" s="243"/>
      <c r="S314" s="243"/>
      <c r="T314" s="244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5" t="s">
        <v>138</v>
      </c>
      <c r="AU314" s="245" t="s">
        <v>88</v>
      </c>
      <c r="AV314" s="13" t="s">
        <v>88</v>
      </c>
      <c r="AW314" s="13" t="s">
        <v>34</v>
      </c>
      <c r="AX314" s="13" t="s">
        <v>78</v>
      </c>
      <c r="AY314" s="245" t="s">
        <v>127</v>
      </c>
    </row>
    <row r="315" s="13" customFormat="1">
      <c r="A315" s="13"/>
      <c r="B315" s="235"/>
      <c r="C315" s="236"/>
      <c r="D315" s="230" t="s">
        <v>138</v>
      </c>
      <c r="E315" s="237" t="s">
        <v>1</v>
      </c>
      <c r="F315" s="238" t="s">
        <v>433</v>
      </c>
      <c r="G315" s="236"/>
      <c r="H315" s="239">
        <v>2.2999999999999998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5" t="s">
        <v>138</v>
      </c>
      <c r="AU315" s="245" t="s">
        <v>88</v>
      </c>
      <c r="AV315" s="13" t="s">
        <v>88</v>
      </c>
      <c r="AW315" s="13" t="s">
        <v>34</v>
      </c>
      <c r="AX315" s="13" t="s">
        <v>78</v>
      </c>
      <c r="AY315" s="245" t="s">
        <v>127</v>
      </c>
    </row>
    <row r="316" s="13" customFormat="1">
      <c r="A316" s="13"/>
      <c r="B316" s="235"/>
      <c r="C316" s="236"/>
      <c r="D316" s="230" t="s">
        <v>138</v>
      </c>
      <c r="E316" s="237" t="s">
        <v>1</v>
      </c>
      <c r="F316" s="238" t="s">
        <v>434</v>
      </c>
      <c r="G316" s="236"/>
      <c r="H316" s="239">
        <v>0.437</v>
      </c>
      <c r="I316" s="240"/>
      <c r="J316" s="236"/>
      <c r="K316" s="236"/>
      <c r="L316" s="241"/>
      <c r="M316" s="242"/>
      <c r="N316" s="243"/>
      <c r="O316" s="243"/>
      <c r="P316" s="243"/>
      <c r="Q316" s="243"/>
      <c r="R316" s="243"/>
      <c r="S316" s="243"/>
      <c r="T316" s="244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5" t="s">
        <v>138</v>
      </c>
      <c r="AU316" s="245" t="s">
        <v>88</v>
      </c>
      <c r="AV316" s="13" t="s">
        <v>88</v>
      </c>
      <c r="AW316" s="13" t="s">
        <v>34</v>
      </c>
      <c r="AX316" s="13" t="s">
        <v>78</v>
      </c>
      <c r="AY316" s="245" t="s">
        <v>127</v>
      </c>
    </row>
    <row r="317" s="2" customFormat="1" ht="24.15" customHeight="1">
      <c r="A317" s="37"/>
      <c r="B317" s="38"/>
      <c r="C317" s="217" t="s">
        <v>435</v>
      </c>
      <c r="D317" s="217" t="s">
        <v>129</v>
      </c>
      <c r="E317" s="218" t="s">
        <v>436</v>
      </c>
      <c r="F317" s="219" t="s">
        <v>437</v>
      </c>
      <c r="G317" s="220" t="s">
        <v>312</v>
      </c>
      <c r="H317" s="221">
        <v>147.00299999999999</v>
      </c>
      <c r="I317" s="222"/>
      <c r="J317" s="223">
        <f>ROUND(I317*H317,2)</f>
        <v>0</v>
      </c>
      <c r="K317" s="219" t="s">
        <v>133</v>
      </c>
      <c r="L317" s="43"/>
      <c r="M317" s="224" t="s">
        <v>1</v>
      </c>
      <c r="N317" s="225" t="s">
        <v>43</v>
      </c>
      <c r="O317" s="90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28" t="s">
        <v>134</v>
      </c>
      <c r="AT317" s="228" t="s">
        <v>129</v>
      </c>
      <c r="AU317" s="228" t="s">
        <v>88</v>
      </c>
      <c r="AY317" s="16" t="s">
        <v>127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6" t="s">
        <v>86</v>
      </c>
      <c r="BK317" s="229">
        <f>ROUND(I317*H317,2)</f>
        <v>0</v>
      </c>
      <c r="BL317" s="16" t="s">
        <v>134</v>
      </c>
      <c r="BM317" s="228" t="s">
        <v>438</v>
      </c>
    </row>
    <row r="318" s="2" customFormat="1">
      <c r="A318" s="37"/>
      <c r="B318" s="38"/>
      <c r="C318" s="39"/>
      <c r="D318" s="230" t="s">
        <v>136</v>
      </c>
      <c r="E318" s="39"/>
      <c r="F318" s="231" t="s">
        <v>439</v>
      </c>
      <c r="G318" s="39"/>
      <c r="H318" s="39"/>
      <c r="I318" s="232"/>
      <c r="J318" s="39"/>
      <c r="K318" s="39"/>
      <c r="L318" s="43"/>
      <c r="M318" s="233"/>
      <c r="N318" s="234"/>
      <c r="O318" s="90"/>
      <c r="P318" s="90"/>
      <c r="Q318" s="90"/>
      <c r="R318" s="90"/>
      <c r="S318" s="90"/>
      <c r="T318" s="91"/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T318" s="16" t="s">
        <v>136</v>
      </c>
      <c r="AU318" s="16" t="s">
        <v>88</v>
      </c>
    </row>
    <row r="319" s="13" customFormat="1">
      <c r="A319" s="13"/>
      <c r="B319" s="235"/>
      <c r="C319" s="236"/>
      <c r="D319" s="230" t="s">
        <v>138</v>
      </c>
      <c r="E319" s="237" t="s">
        <v>1</v>
      </c>
      <c r="F319" s="238" t="s">
        <v>440</v>
      </c>
      <c r="G319" s="236"/>
      <c r="H319" s="239">
        <v>147.00299999999999</v>
      </c>
      <c r="I319" s="240"/>
      <c r="J319" s="236"/>
      <c r="K319" s="236"/>
      <c r="L319" s="241"/>
      <c r="M319" s="242"/>
      <c r="N319" s="243"/>
      <c r="O319" s="243"/>
      <c r="P319" s="243"/>
      <c r="Q319" s="243"/>
      <c r="R319" s="243"/>
      <c r="S319" s="243"/>
      <c r="T319" s="244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5" t="s">
        <v>138</v>
      </c>
      <c r="AU319" s="245" t="s">
        <v>88</v>
      </c>
      <c r="AV319" s="13" t="s">
        <v>88</v>
      </c>
      <c r="AW319" s="13" t="s">
        <v>34</v>
      </c>
      <c r="AX319" s="13" t="s">
        <v>86</v>
      </c>
      <c r="AY319" s="245" t="s">
        <v>127</v>
      </c>
    </row>
    <row r="320" s="2" customFormat="1" ht="33" customHeight="1">
      <c r="A320" s="37"/>
      <c r="B320" s="38"/>
      <c r="C320" s="217" t="s">
        <v>441</v>
      </c>
      <c r="D320" s="217" t="s">
        <v>129</v>
      </c>
      <c r="E320" s="218" t="s">
        <v>442</v>
      </c>
      <c r="F320" s="219" t="s">
        <v>443</v>
      </c>
      <c r="G320" s="220" t="s">
        <v>312</v>
      </c>
      <c r="H320" s="221">
        <v>2.2999999999999998</v>
      </c>
      <c r="I320" s="222"/>
      <c r="J320" s="223">
        <f>ROUND(I320*H320,2)</f>
        <v>0</v>
      </c>
      <c r="K320" s="219" t="s">
        <v>133</v>
      </c>
      <c r="L320" s="43"/>
      <c r="M320" s="224" t="s">
        <v>1</v>
      </c>
      <c r="N320" s="225" t="s">
        <v>43</v>
      </c>
      <c r="O320" s="90"/>
      <c r="P320" s="226">
        <f>O320*H320</f>
        <v>0</v>
      </c>
      <c r="Q320" s="226">
        <v>0</v>
      </c>
      <c r="R320" s="226">
        <f>Q320*H320</f>
        <v>0</v>
      </c>
      <c r="S320" s="226">
        <v>0</v>
      </c>
      <c r="T320" s="227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28" t="s">
        <v>134</v>
      </c>
      <c r="AT320" s="228" t="s">
        <v>129</v>
      </c>
      <c r="AU320" s="228" t="s">
        <v>88</v>
      </c>
      <c r="AY320" s="16" t="s">
        <v>127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6" t="s">
        <v>86</v>
      </c>
      <c r="BK320" s="229">
        <f>ROUND(I320*H320,2)</f>
        <v>0</v>
      </c>
      <c r="BL320" s="16" t="s">
        <v>134</v>
      </c>
      <c r="BM320" s="228" t="s">
        <v>444</v>
      </c>
    </row>
    <row r="321" s="2" customFormat="1">
      <c r="A321" s="37"/>
      <c r="B321" s="38"/>
      <c r="C321" s="39"/>
      <c r="D321" s="230" t="s">
        <v>136</v>
      </c>
      <c r="E321" s="39"/>
      <c r="F321" s="231" t="s">
        <v>445</v>
      </c>
      <c r="G321" s="39"/>
      <c r="H321" s="39"/>
      <c r="I321" s="232"/>
      <c r="J321" s="39"/>
      <c r="K321" s="39"/>
      <c r="L321" s="43"/>
      <c r="M321" s="233"/>
      <c r="N321" s="234"/>
      <c r="O321" s="90"/>
      <c r="P321" s="90"/>
      <c r="Q321" s="90"/>
      <c r="R321" s="90"/>
      <c r="S321" s="90"/>
      <c r="T321" s="91"/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T321" s="16" t="s">
        <v>136</v>
      </c>
      <c r="AU321" s="16" t="s">
        <v>88</v>
      </c>
    </row>
    <row r="322" s="13" customFormat="1">
      <c r="A322" s="13"/>
      <c r="B322" s="235"/>
      <c r="C322" s="236"/>
      <c r="D322" s="230" t="s">
        <v>138</v>
      </c>
      <c r="E322" s="237" t="s">
        <v>1</v>
      </c>
      <c r="F322" s="238" t="s">
        <v>446</v>
      </c>
      <c r="G322" s="236"/>
      <c r="H322" s="239">
        <v>2.2999999999999998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5" t="s">
        <v>138</v>
      </c>
      <c r="AU322" s="245" t="s">
        <v>88</v>
      </c>
      <c r="AV322" s="13" t="s">
        <v>88</v>
      </c>
      <c r="AW322" s="13" t="s">
        <v>34</v>
      </c>
      <c r="AX322" s="13" t="s">
        <v>86</v>
      </c>
      <c r="AY322" s="245" t="s">
        <v>127</v>
      </c>
    </row>
    <row r="323" s="2" customFormat="1" ht="33" customHeight="1">
      <c r="A323" s="37"/>
      <c r="B323" s="38"/>
      <c r="C323" s="217" t="s">
        <v>447</v>
      </c>
      <c r="D323" s="217" t="s">
        <v>129</v>
      </c>
      <c r="E323" s="218" t="s">
        <v>448</v>
      </c>
      <c r="F323" s="219" t="s">
        <v>449</v>
      </c>
      <c r="G323" s="220" t="s">
        <v>312</v>
      </c>
      <c r="H323" s="221">
        <v>0.437</v>
      </c>
      <c r="I323" s="222"/>
      <c r="J323" s="223">
        <f>ROUND(I323*H323,2)</f>
        <v>0</v>
      </c>
      <c r="K323" s="219" t="s">
        <v>133</v>
      </c>
      <c r="L323" s="43"/>
      <c r="M323" s="224" t="s">
        <v>1</v>
      </c>
      <c r="N323" s="225" t="s">
        <v>43</v>
      </c>
      <c r="O323" s="90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28" t="s">
        <v>134</v>
      </c>
      <c r="AT323" s="228" t="s">
        <v>129</v>
      </c>
      <c r="AU323" s="228" t="s">
        <v>88</v>
      </c>
      <c r="AY323" s="16" t="s">
        <v>127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6" t="s">
        <v>86</v>
      </c>
      <c r="BK323" s="229">
        <f>ROUND(I323*H323,2)</f>
        <v>0</v>
      </c>
      <c r="BL323" s="16" t="s">
        <v>134</v>
      </c>
      <c r="BM323" s="228" t="s">
        <v>450</v>
      </c>
    </row>
    <row r="324" s="2" customFormat="1">
      <c r="A324" s="37"/>
      <c r="B324" s="38"/>
      <c r="C324" s="39"/>
      <c r="D324" s="230" t="s">
        <v>136</v>
      </c>
      <c r="E324" s="39"/>
      <c r="F324" s="231" t="s">
        <v>451</v>
      </c>
      <c r="G324" s="39"/>
      <c r="H324" s="39"/>
      <c r="I324" s="232"/>
      <c r="J324" s="39"/>
      <c r="K324" s="39"/>
      <c r="L324" s="43"/>
      <c r="M324" s="233"/>
      <c r="N324" s="234"/>
      <c r="O324" s="90"/>
      <c r="P324" s="90"/>
      <c r="Q324" s="90"/>
      <c r="R324" s="90"/>
      <c r="S324" s="90"/>
      <c r="T324" s="91"/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T324" s="16" t="s">
        <v>136</v>
      </c>
      <c r="AU324" s="16" t="s">
        <v>88</v>
      </c>
    </row>
    <row r="325" s="13" customFormat="1">
      <c r="A325" s="13"/>
      <c r="B325" s="235"/>
      <c r="C325" s="236"/>
      <c r="D325" s="230" t="s">
        <v>138</v>
      </c>
      <c r="E325" s="237" t="s">
        <v>1</v>
      </c>
      <c r="F325" s="238" t="s">
        <v>452</v>
      </c>
      <c r="G325" s="236"/>
      <c r="H325" s="239">
        <v>0.437</v>
      </c>
      <c r="I325" s="240"/>
      <c r="J325" s="236"/>
      <c r="K325" s="236"/>
      <c r="L325" s="241"/>
      <c r="M325" s="242"/>
      <c r="N325" s="243"/>
      <c r="O325" s="243"/>
      <c r="P325" s="243"/>
      <c r="Q325" s="243"/>
      <c r="R325" s="243"/>
      <c r="S325" s="243"/>
      <c r="T325" s="244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5" t="s">
        <v>138</v>
      </c>
      <c r="AU325" s="245" t="s">
        <v>88</v>
      </c>
      <c r="AV325" s="13" t="s">
        <v>88</v>
      </c>
      <c r="AW325" s="13" t="s">
        <v>34</v>
      </c>
      <c r="AX325" s="13" t="s">
        <v>86</v>
      </c>
      <c r="AY325" s="245" t="s">
        <v>127</v>
      </c>
    </row>
    <row r="326" s="2" customFormat="1" ht="24.15" customHeight="1">
      <c r="A326" s="37"/>
      <c r="B326" s="38"/>
      <c r="C326" s="217" t="s">
        <v>453</v>
      </c>
      <c r="D326" s="217" t="s">
        <v>129</v>
      </c>
      <c r="E326" s="218" t="s">
        <v>454</v>
      </c>
      <c r="F326" s="219" t="s">
        <v>455</v>
      </c>
      <c r="G326" s="220" t="s">
        <v>312</v>
      </c>
      <c r="H326" s="221">
        <v>5</v>
      </c>
      <c r="I326" s="222"/>
      <c r="J326" s="223">
        <f>ROUND(I326*H326,2)</f>
        <v>0</v>
      </c>
      <c r="K326" s="219" t="s">
        <v>133</v>
      </c>
      <c r="L326" s="43"/>
      <c r="M326" s="224" t="s">
        <v>1</v>
      </c>
      <c r="N326" s="225" t="s">
        <v>43</v>
      </c>
      <c r="O326" s="90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28" t="s">
        <v>134</v>
      </c>
      <c r="AT326" s="228" t="s">
        <v>129</v>
      </c>
      <c r="AU326" s="228" t="s">
        <v>88</v>
      </c>
      <c r="AY326" s="16" t="s">
        <v>127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6" t="s">
        <v>86</v>
      </c>
      <c r="BK326" s="229">
        <f>ROUND(I326*H326,2)</f>
        <v>0</v>
      </c>
      <c r="BL326" s="16" t="s">
        <v>134</v>
      </c>
      <c r="BM326" s="228" t="s">
        <v>456</v>
      </c>
    </row>
    <row r="327" s="2" customFormat="1">
      <c r="A327" s="37"/>
      <c r="B327" s="38"/>
      <c r="C327" s="39"/>
      <c r="D327" s="230" t="s">
        <v>136</v>
      </c>
      <c r="E327" s="39"/>
      <c r="F327" s="231" t="s">
        <v>457</v>
      </c>
      <c r="G327" s="39"/>
      <c r="H327" s="39"/>
      <c r="I327" s="232"/>
      <c r="J327" s="39"/>
      <c r="K327" s="39"/>
      <c r="L327" s="43"/>
      <c r="M327" s="233"/>
      <c r="N327" s="234"/>
      <c r="O327" s="90"/>
      <c r="P327" s="90"/>
      <c r="Q327" s="90"/>
      <c r="R327" s="90"/>
      <c r="S327" s="90"/>
      <c r="T327" s="91"/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T327" s="16" t="s">
        <v>136</v>
      </c>
      <c r="AU327" s="16" t="s">
        <v>88</v>
      </c>
    </row>
    <row r="328" s="13" customFormat="1">
      <c r="A328" s="13"/>
      <c r="B328" s="235"/>
      <c r="C328" s="236"/>
      <c r="D328" s="230" t="s">
        <v>138</v>
      </c>
      <c r="E328" s="237" t="s">
        <v>1</v>
      </c>
      <c r="F328" s="238" t="s">
        <v>158</v>
      </c>
      <c r="G328" s="236"/>
      <c r="H328" s="239">
        <v>5</v>
      </c>
      <c r="I328" s="240"/>
      <c r="J328" s="236"/>
      <c r="K328" s="236"/>
      <c r="L328" s="241"/>
      <c r="M328" s="242"/>
      <c r="N328" s="243"/>
      <c r="O328" s="243"/>
      <c r="P328" s="243"/>
      <c r="Q328" s="243"/>
      <c r="R328" s="243"/>
      <c r="S328" s="243"/>
      <c r="T328" s="244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5" t="s">
        <v>138</v>
      </c>
      <c r="AU328" s="245" t="s">
        <v>88</v>
      </c>
      <c r="AV328" s="13" t="s">
        <v>88</v>
      </c>
      <c r="AW328" s="13" t="s">
        <v>34</v>
      </c>
      <c r="AX328" s="13" t="s">
        <v>86</v>
      </c>
      <c r="AY328" s="245" t="s">
        <v>127</v>
      </c>
    </row>
    <row r="329" s="12" customFormat="1" ht="22.8" customHeight="1">
      <c r="A329" s="12"/>
      <c r="B329" s="201"/>
      <c r="C329" s="202"/>
      <c r="D329" s="203" t="s">
        <v>77</v>
      </c>
      <c r="E329" s="215" t="s">
        <v>458</v>
      </c>
      <c r="F329" s="215" t="s">
        <v>459</v>
      </c>
      <c r="G329" s="202"/>
      <c r="H329" s="202"/>
      <c r="I329" s="205"/>
      <c r="J329" s="216">
        <f>BK329</f>
        <v>0</v>
      </c>
      <c r="K329" s="202"/>
      <c r="L329" s="207"/>
      <c r="M329" s="208"/>
      <c r="N329" s="209"/>
      <c r="O329" s="209"/>
      <c r="P329" s="210">
        <f>SUM(P330:P331)</f>
        <v>0</v>
      </c>
      <c r="Q329" s="209"/>
      <c r="R329" s="210">
        <f>SUM(R330:R331)</f>
        <v>0</v>
      </c>
      <c r="S329" s="209"/>
      <c r="T329" s="211">
        <f>SUM(T330:T331)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12" t="s">
        <v>86</v>
      </c>
      <c r="AT329" s="213" t="s">
        <v>77</v>
      </c>
      <c r="AU329" s="213" t="s">
        <v>86</v>
      </c>
      <c r="AY329" s="212" t="s">
        <v>127</v>
      </c>
      <c r="BK329" s="214">
        <f>SUM(BK330:BK331)</f>
        <v>0</v>
      </c>
    </row>
    <row r="330" s="2" customFormat="1" ht="16.5" customHeight="1">
      <c r="A330" s="37"/>
      <c r="B330" s="38"/>
      <c r="C330" s="217" t="s">
        <v>460</v>
      </c>
      <c r="D330" s="217" t="s">
        <v>129</v>
      </c>
      <c r="E330" s="218" t="s">
        <v>461</v>
      </c>
      <c r="F330" s="219" t="s">
        <v>462</v>
      </c>
      <c r="G330" s="220" t="s">
        <v>312</v>
      </c>
      <c r="H330" s="221">
        <v>6.1609999999999996</v>
      </c>
      <c r="I330" s="222"/>
      <c r="J330" s="223">
        <f>ROUND(I330*H330,2)</f>
        <v>0</v>
      </c>
      <c r="K330" s="219" t="s">
        <v>133</v>
      </c>
      <c r="L330" s="43"/>
      <c r="M330" s="224" t="s">
        <v>1</v>
      </c>
      <c r="N330" s="225" t="s">
        <v>43</v>
      </c>
      <c r="O330" s="90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28" t="s">
        <v>134</v>
      </c>
      <c r="AT330" s="228" t="s">
        <v>129</v>
      </c>
      <c r="AU330" s="228" t="s">
        <v>88</v>
      </c>
      <c r="AY330" s="16" t="s">
        <v>127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6" t="s">
        <v>86</v>
      </c>
      <c r="BK330" s="229">
        <f>ROUND(I330*H330,2)</f>
        <v>0</v>
      </c>
      <c r="BL330" s="16" t="s">
        <v>134</v>
      </c>
      <c r="BM330" s="228" t="s">
        <v>463</v>
      </c>
    </row>
    <row r="331" s="2" customFormat="1">
      <c r="A331" s="37"/>
      <c r="B331" s="38"/>
      <c r="C331" s="39"/>
      <c r="D331" s="230" t="s">
        <v>136</v>
      </c>
      <c r="E331" s="39"/>
      <c r="F331" s="231" t="s">
        <v>464</v>
      </c>
      <c r="G331" s="39"/>
      <c r="H331" s="39"/>
      <c r="I331" s="232"/>
      <c r="J331" s="39"/>
      <c r="K331" s="39"/>
      <c r="L331" s="43"/>
      <c r="M331" s="233"/>
      <c r="N331" s="234"/>
      <c r="O331" s="90"/>
      <c r="P331" s="90"/>
      <c r="Q331" s="90"/>
      <c r="R331" s="90"/>
      <c r="S331" s="90"/>
      <c r="T331" s="91"/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T331" s="16" t="s">
        <v>136</v>
      </c>
      <c r="AU331" s="16" t="s">
        <v>88</v>
      </c>
    </row>
    <row r="332" s="12" customFormat="1" ht="25.92" customHeight="1">
      <c r="A332" s="12"/>
      <c r="B332" s="201"/>
      <c r="C332" s="202"/>
      <c r="D332" s="203" t="s">
        <v>77</v>
      </c>
      <c r="E332" s="204" t="s">
        <v>465</v>
      </c>
      <c r="F332" s="204" t="s">
        <v>466</v>
      </c>
      <c r="G332" s="202"/>
      <c r="H332" s="202"/>
      <c r="I332" s="205"/>
      <c r="J332" s="206">
        <f>BK332</f>
        <v>0</v>
      </c>
      <c r="K332" s="202"/>
      <c r="L332" s="207"/>
      <c r="M332" s="208"/>
      <c r="N332" s="209"/>
      <c r="O332" s="209"/>
      <c r="P332" s="210">
        <f>P333</f>
        <v>0</v>
      </c>
      <c r="Q332" s="209"/>
      <c r="R332" s="210">
        <f>R333</f>
        <v>0.0080000000000000002</v>
      </c>
      <c r="S332" s="209"/>
      <c r="T332" s="211">
        <f>T333</f>
        <v>0.32000000000000001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2" t="s">
        <v>88</v>
      </c>
      <c r="AT332" s="213" t="s">
        <v>77</v>
      </c>
      <c r="AU332" s="213" t="s">
        <v>78</v>
      </c>
      <c r="AY332" s="212" t="s">
        <v>127</v>
      </c>
      <c r="BK332" s="214">
        <f>BK333</f>
        <v>0</v>
      </c>
    </row>
    <row r="333" s="12" customFormat="1" ht="22.8" customHeight="1">
      <c r="A333" s="12"/>
      <c r="B333" s="201"/>
      <c r="C333" s="202"/>
      <c r="D333" s="203" t="s">
        <v>77</v>
      </c>
      <c r="E333" s="215" t="s">
        <v>467</v>
      </c>
      <c r="F333" s="215" t="s">
        <v>468</v>
      </c>
      <c r="G333" s="202"/>
      <c r="H333" s="202"/>
      <c r="I333" s="205"/>
      <c r="J333" s="216">
        <f>BK333</f>
        <v>0</v>
      </c>
      <c r="K333" s="202"/>
      <c r="L333" s="207"/>
      <c r="M333" s="208"/>
      <c r="N333" s="209"/>
      <c r="O333" s="209"/>
      <c r="P333" s="210">
        <f>SUM(P334:P341)</f>
        <v>0</v>
      </c>
      <c r="Q333" s="209"/>
      <c r="R333" s="210">
        <f>SUM(R334:R341)</f>
        <v>0.0080000000000000002</v>
      </c>
      <c r="S333" s="209"/>
      <c r="T333" s="211">
        <f>SUM(T334:T341)</f>
        <v>0.32000000000000001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2" t="s">
        <v>88</v>
      </c>
      <c r="AT333" s="213" t="s">
        <v>77</v>
      </c>
      <c r="AU333" s="213" t="s">
        <v>86</v>
      </c>
      <c r="AY333" s="212" t="s">
        <v>127</v>
      </c>
      <c r="BK333" s="214">
        <f>SUM(BK334:BK341)</f>
        <v>0</v>
      </c>
    </row>
    <row r="334" s="2" customFormat="1" ht="33" customHeight="1">
      <c r="A334" s="37"/>
      <c r="B334" s="38"/>
      <c r="C334" s="217" t="s">
        <v>469</v>
      </c>
      <c r="D334" s="217" t="s">
        <v>129</v>
      </c>
      <c r="E334" s="218" t="s">
        <v>470</v>
      </c>
      <c r="F334" s="219" t="s">
        <v>471</v>
      </c>
      <c r="G334" s="220" t="s">
        <v>154</v>
      </c>
      <c r="H334" s="221">
        <v>20</v>
      </c>
      <c r="I334" s="222"/>
      <c r="J334" s="223">
        <f>ROUND(I334*H334,2)</f>
        <v>0</v>
      </c>
      <c r="K334" s="219" t="s">
        <v>133</v>
      </c>
      <c r="L334" s="43"/>
      <c r="M334" s="224" t="s">
        <v>1</v>
      </c>
      <c r="N334" s="225" t="s">
        <v>43</v>
      </c>
      <c r="O334" s="90"/>
      <c r="P334" s="226">
        <f>O334*H334</f>
        <v>0</v>
      </c>
      <c r="Q334" s="226">
        <v>0</v>
      </c>
      <c r="R334" s="226">
        <f>Q334*H334</f>
        <v>0</v>
      </c>
      <c r="S334" s="226">
        <v>0.016</v>
      </c>
      <c r="T334" s="227">
        <f>S334*H334</f>
        <v>0.32000000000000001</v>
      </c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  <c r="AR334" s="228" t="s">
        <v>223</v>
      </c>
      <c r="AT334" s="228" t="s">
        <v>129</v>
      </c>
      <c r="AU334" s="228" t="s">
        <v>88</v>
      </c>
      <c r="AY334" s="16" t="s">
        <v>127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6" t="s">
        <v>86</v>
      </c>
      <c r="BK334" s="229">
        <f>ROUND(I334*H334,2)</f>
        <v>0</v>
      </c>
      <c r="BL334" s="16" t="s">
        <v>223</v>
      </c>
      <c r="BM334" s="228" t="s">
        <v>472</v>
      </c>
    </row>
    <row r="335" s="2" customFormat="1">
      <c r="A335" s="37"/>
      <c r="B335" s="38"/>
      <c r="C335" s="39"/>
      <c r="D335" s="230" t="s">
        <v>136</v>
      </c>
      <c r="E335" s="39"/>
      <c r="F335" s="231" t="s">
        <v>473</v>
      </c>
      <c r="G335" s="39"/>
      <c r="H335" s="39"/>
      <c r="I335" s="232"/>
      <c r="J335" s="39"/>
      <c r="K335" s="39"/>
      <c r="L335" s="43"/>
      <c r="M335" s="233"/>
      <c r="N335" s="234"/>
      <c r="O335" s="90"/>
      <c r="P335" s="90"/>
      <c r="Q335" s="90"/>
      <c r="R335" s="90"/>
      <c r="S335" s="90"/>
      <c r="T335" s="91"/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T335" s="16" t="s">
        <v>136</v>
      </c>
      <c r="AU335" s="16" t="s">
        <v>88</v>
      </c>
    </row>
    <row r="336" s="13" customFormat="1">
      <c r="A336" s="13"/>
      <c r="B336" s="235"/>
      <c r="C336" s="236"/>
      <c r="D336" s="230" t="s">
        <v>138</v>
      </c>
      <c r="E336" s="237" t="s">
        <v>1</v>
      </c>
      <c r="F336" s="238" t="s">
        <v>474</v>
      </c>
      <c r="G336" s="236"/>
      <c r="H336" s="239">
        <v>20</v>
      </c>
      <c r="I336" s="240"/>
      <c r="J336" s="236"/>
      <c r="K336" s="236"/>
      <c r="L336" s="241"/>
      <c r="M336" s="242"/>
      <c r="N336" s="243"/>
      <c r="O336" s="243"/>
      <c r="P336" s="243"/>
      <c r="Q336" s="243"/>
      <c r="R336" s="243"/>
      <c r="S336" s="243"/>
      <c r="T336" s="244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5" t="s">
        <v>138</v>
      </c>
      <c r="AU336" s="245" t="s">
        <v>88</v>
      </c>
      <c r="AV336" s="13" t="s">
        <v>88</v>
      </c>
      <c r="AW336" s="13" t="s">
        <v>34</v>
      </c>
      <c r="AX336" s="13" t="s">
        <v>86</v>
      </c>
      <c r="AY336" s="245" t="s">
        <v>127</v>
      </c>
    </row>
    <row r="337" s="2" customFormat="1" ht="24.15" customHeight="1">
      <c r="A337" s="37"/>
      <c r="B337" s="38"/>
      <c r="C337" s="217" t="s">
        <v>475</v>
      </c>
      <c r="D337" s="217" t="s">
        <v>129</v>
      </c>
      <c r="E337" s="218" t="s">
        <v>476</v>
      </c>
      <c r="F337" s="219" t="s">
        <v>477</v>
      </c>
      <c r="G337" s="220" t="s">
        <v>154</v>
      </c>
      <c r="H337" s="221">
        <v>20</v>
      </c>
      <c r="I337" s="222"/>
      <c r="J337" s="223">
        <f>ROUND(I337*H337,2)</f>
        <v>0</v>
      </c>
      <c r="K337" s="219" t="s">
        <v>133</v>
      </c>
      <c r="L337" s="43"/>
      <c r="M337" s="224" t="s">
        <v>1</v>
      </c>
      <c r="N337" s="225" t="s">
        <v>43</v>
      </c>
      <c r="O337" s="90"/>
      <c r="P337" s="226">
        <f>O337*H337</f>
        <v>0</v>
      </c>
      <c r="Q337" s="226">
        <v>0.00040000000000000002</v>
      </c>
      <c r="R337" s="226">
        <f>Q337*H337</f>
        <v>0.0080000000000000002</v>
      </c>
      <c r="S337" s="226">
        <v>0</v>
      </c>
      <c r="T337" s="227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228" t="s">
        <v>223</v>
      </c>
      <c r="AT337" s="228" t="s">
        <v>129</v>
      </c>
      <c r="AU337" s="228" t="s">
        <v>88</v>
      </c>
      <c r="AY337" s="16" t="s">
        <v>127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6" t="s">
        <v>86</v>
      </c>
      <c r="BK337" s="229">
        <f>ROUND(I337*H337,2)</f>
        <v>0</v>
      </c>
      <c r="BL337" s="16" t="s">
        <v>223</v>
      </c>
      <c r="BM337" s="228" t="s">
        <v>478</v>
      </c>
    </row>
    <row r="338" s="2" customFormat="1">
      <c r="A338" s="37"/>
      <c r="B338" s="38"/>
      <c r="C338" s="39"/>
      <c r="D338" s="230" t="s">
        <v>136</v>
      </c>
      <c r="E338" s="39"/>
      <c r="F338" s="231" t="s">
        <v>479</v>
      </c>
      <c r="G338" s="39"/>
      <c r="H338" s="39"/>
      <c r="I338" s="232"/>
      <c r="J338" s="39"/>
      <c r="K338" s="39"/>
      <c r="L338" s="43"/>
      <c r="M338" s="233"/>
      <c r="N338" s="234"/>
      <c r="O338" s="90"/>
      <c r="P338" s="90"/>
      <c r="Q338" s="90"/>
      <c r="R338" s="90"/>
      <c r="S338" s="90"/>
      <c r="T338" s="91"/>
      <c r="U338" s="37"/>
      <c r="V338" s="37"/>
      <c r="W338" s="37"/>
      <c r="X338" s="37"/>
      <c r="Y338" s="37"/>
      <c r="Z338" s="37"/>
      <c r="AA338" s="37"/>
      <c r="AB338" s="37"/>
      <c r="AC338" s="37"/>
      <c r="AD338" s="37"/>
      <c r="AE338" s="37"/>
      <c r="AT338" s="16" t="s">
        <v>136</v>
      </c>
      <c r="AU338" s="16" t="s">
        <v>88</v>
      </c>
    </row>
    <row r="339" s="13" customFormat="1">
      <c r="A339" s="13"/>
      <c r="B339" s="235"/>
      <c r="C339" s="236"/>
      <c r="D339" s="230" t="s">
        <v>138</v>
      </c>
      <c r="E339" s="237" t="s">
        <v>1</v>
      </c>
      <c r="F339" s="238" t="s">
        <v>480</v>
      </c>
      <c r="G339" s="236"/>
      <c r="H339" s="239">
        <v>20</v>
      </c>
      <c r="I339" s="240"/>
      <c r="J339" s="236"/>
      <c r="K339" s="236"/>
      <c r="L339" s="241"/>
      <c r="M339" s="242"/>
      <c r="N339" s="243"/>
      <c r="O339" s="243"/>
      <c r="P339" s="243"/>
      <c r="Q339" s="243"/>
      <c r="R339" s="243"/>
      <c r="S339" s="243"/>
      <c r="T339" s="244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5" t="s">
        <v>138</v>
      </c>
      <c r="AU339" s="245" t="s">
        <v>88</v>
      </c>
      <c r="AV339" s="13" t="s">
        <v>88</v>
      </c>
      <c r="AW339" s="13" t="s">
        <v>34</v>
      </c>
      <c r="AX339" s="13" t="s">
        <v>86</v>
      </c>
      <c r="AY339" s="245" t="s">
        <v>127</v>
      </c>
    </row>
    <row r="340" s="2" customFormat="1" ht="24.15" customHeight="1">
      <c r="A340" s="37"/>
      <c r="B340" s="38"/>
      <c r="C340" s="217" t="s">
        <v>481</v>
      </c>
      <c r="D340" s="217" t="s">
        <v>129</v>
      </c>
      <c r="E340" s="218" t="s">
        <v>482</v>
      </c>
      <c r="F340" s="219" t="s">
        <v>483</v>
      </c>
      <c r="G340" s="220" t="s">
        <v>312</v>
      </c>
      <c r="H340" s="221">
        <v>0.0080000000000000002</v>
      </c>
      <c r="I340" s="222"/>
      <c r="J340" s="223">
        <f>ROUND(I340*H340,2)</f>
        <v>0</v>
      </c>
      <c r="K340" s="219" t="s">
        <v>133</v>
      </c>
      <c r="L340" s="43"/>
      <c r="M340" s="224" t="s">
        <v>1</v>
      </c>
      <c r="N340" s="225" t="s">
        <v>43</v>
      </c>
      <c r="O340" s="90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228" t="s">
        <v>223</v>
      </c>
      <c r="AT340" s="228" t="s">
        <v>129</v>
      </c>
      <c r="AU340" s="228" t="s">
        <v>88</v>
      </c>
      <c r="AY340" s="16" t="s">
        <v>127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6" t="s">
        <v>86</v>
      </c>
      <c r="BK340" s="229">
        <f>ROUND(I340*H340,2)</f>
        <v>0</v>
      </c>
      <c r="BL340" s="16" t="s">
        <v>223</v>
      </c>
      <c r="BM340" s="228" t="s">
        <v>484</v>
      </c>
    </row>
    <row r="341" s="2" customFormat="1">
      <c r="A341" s="37"/>
      <c r="B341" s="38"/>
      <c r="C341" s="39"/>
      <c r="D341" s="230" t="s">
        <v>136</v>
      </c>
      <c r="E341" s="39"/>
      <c r="F341" s="231" t="s">
        <v>485</v>
      </c>
      <c r="G341" s="39"/>
      <c r="H341" s="39"/>
      <c r="I341" s="232"/>
      <c r="J341" s="39"/>
      <c r="K341" s="39"/>
      <c r="L341" s="43"/>
      <c r="M341" s="267"/>
      <c r="N341" s="268"/>
      <c r="O341" s="269"/>
      <c r="P341" s="269"/>
      <c r="Q341" s="269"/>
      <c r="R341" s="269"/>
      <c r="S341" s="269"/>
      <c r="T341" s="270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16" t="s">
        <v>136</v>
      </c>
      <c r="AU341" s="16" t="s">
        <v>88</v>
      </c>
    </row>
    <row r="342" s="2" customFormat="1" ht="6.96" customHeight="1">
      <c r="A342" s="37"/>
      <c r="B342" s="65"/>
      <c r="C342" s="66"/>
      <c r="D342" s="66"/>
      <c r="E342" s="66"/>
      <c r="F342" s="66"/>
      <c r="G342" s="66"/>
      <c r="H342" s="66"/>
      <c r="I342" s="66"/>
      <c r="J342" s="66"/>
      <c r="K342" s="66"/>
      <c r="L342" s="43"/>
      <c r="M342" s="37"/>
      <c r="O342" s="37"/>
      <c r="P342" s="37"/>
      <c r="Q342" s="37"/>
      <c r="R342" s="37"/>
      <c r="S342" s="37"/>
      <c r="T342" s="37"/>
      <c r="U342" s="37"/>
      <c r="V342" s="37"/>
      <c r="W342" s="37"/>
      <c r="X342" s="37"/>
      <c r="Y342" s="37"/>
      <c r="Z342" s="37"/>
      <c r="AA342" s="37"/>
      <c r="AB342" s="37"/>
      <c r="AC342" s="37"/>
      <c r="AD342" s="37"/>
      <c r="AE342" s="37"/>
    </row>
  </sheetData>
  <sheetProtection sheet="1" autoFilter="0" formatColumns="0" formatRows="0" objects="1" scenarios="1" spinCount="100000" saltValue="FvRyskvjNm3uX69QTCv620mLXJDlimHavVNL1SneyJ9lJ9OJJZwCTBam0pP8JcBIizYNIdjfiIXNTMy7jNDWTw==" hashValue="C019d058fqsQB1LcLg1ZGYzVzrReFc7LBgxfvPgqGo0dLB+dkqm2sx2XabUWmig1jF76PopLehh1MWz6AQWYsg==" algorithmName="SHA-512" password="CC35"/>
  <autoFilter ref="C127:K341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88</v>
      </c>
    </row>
    <row r="4" s="1" customFormat="1" ht="24.96" customHeight="1">
      <c r="B4" s="19"/>
      <c r="D4" s="137" t="s">
        <v>92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Jez Spytihněv – zajištění průsaků a měření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93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486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21</v>
      </c>
      <c r="G12" s="37"/>
      <c r="H12" s="37"/>
      <c r="I12" s="139" t="s">
        <v>22</v>
      </c>
      <c r="J12" s="143" t="str">
        <f>'Rekapitulace stavby'!AN8</f>
        <v>2. 8. 2022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">
        <v>26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25</v>
      </c>
      <c r="J20" s="142" t="s">
        <v>32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35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37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38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40</v>
      </c>
      <c r="G32" s="37"/>
      <c r="H32" s="37"/>
      <c r="I32" s="151" t="s">
        <v>39</v>
      </c>
      <c r="J32" s="151" t="s">
        <v>41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42</v>
      </c>
      <c r="E33" s="139" t="s">
        <v>43</v>
      </c>
      <c r="F33" s="153">
        <f>ROUND((SUM(BE119:BE162)),  2)</f>
        <v>0</v>
      </c>
      <c r="G33" s="37"/>
      <c r="H33" s="37"/>
      <c r="I33" s="154">
        <v>0.20999999999999999</v>
      </c>
      <c r="J33" s="153">
        <f>ROUND(((SUM(BE119:BE162))*I33),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44</v>
      </c>
      <c r="F34" s="153">
        <f>ROUND((SUM(BF119:BF162)),  2)</f>
        <v>0</v>
      </c>
      <c r="G34" s="37"/>
      <c r="H34" s="37"/>
      <c r="I34" s="154">
        <v>0.14999999999999999</v>
      </c>
      <c r="J34" s="153">
        <f>ROUND(((SUM(BF119:BF162))*I34),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45</v>
      </c>
      <c r="F35" s="153">
        <f>ROUND((SUM(BG119:BG162)),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46</v>
      </c>
      <c r="F36" s="153">
        <f>ROUND((SUM(BH119:BH162)),  2)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47</v>
      </c>
      <c r="F37" s="153">
        <f>ROUND((SUM(BI119:BI162)),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48</v>
      </c>
      <c r="E39" s="157"/>
      <c r="F39" s="157"/>
      <c r="G39" s="158" t="s">
        <v>49</v>
      </c>
      <c r="H39" s="159" t="s">
        <v>50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51</v>
      </c>
      <c r="E50" s="163"/>
      <c r="F50" s="163"/>
      <c r="G50" s="162" t="s">
        <v>52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53</v>
      </c>
      <c r="E61" s="165"/>
      <c r="F61" s="166" t="s">
        <v>54</v>
      </c>
      <c r="G61" s="164" t="s">
        <v>53</v>
      </c>
      <c r="H61" s="165"/>
      <c r="I61" s="165"/>
      <c r="J61" s="167" t="s">
        <v>54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55</v>
      </c>
      <c r="E65" s="168"/>
      <c r="F65" s="168"/>
      <c r="G65" s="162" t="s">
        <v>56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53</v>
      </c>
      <c r="E76" s="165"/>
      <c r="F76" s="166" t="s">
        <v>54</v>
      </c>
      <c r="G76" s="164" t="s">
        <v>53</v>
      </c>
      <c r="H76" s="165"/>
      <c r="I76" s="165"/>
      <c r="J76" s="167" t="s">
        <v>54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95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Jez Spytihněv – zajištění průsaků a měření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93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3169_02 - Ostatní náklady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Spytihněv, k.ú. Spytihněv</v>
      </c>
      <c r="G89" s="39"/>
      <c r="H89" s="39"/>
      <c r="I89" s="31" t="s">
        <v>22</v>
      </c>
      <c r="J89" s="78" t="str">
        <f>IF(J12="","",J12)</f>
        <v>2. 8. 2022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25.6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31</v>
      </c>
      <c r="J91" s="35" t="str">
        <f>E21</f>
        <v>VODNÍ DÍLA - TBD a.s.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35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96</v>
      </c>
      <c r="D94" s="175"/>
      <c r="E94" s="175"/>
      <c r="F94" s="175"/>
      <c r="G94" s="175"/>
      <c r="H94" s="175"/>
      <c r="I94" s="175"/>
      <c r="J94" s="176" t="s">
        <v>97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98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99</v>
      </c>
    </row>
    <row r="97" s="9" customFormat="1" ht="24.96" customHeight="1">
      <c r="A97" s="9"/>
      <c r="B97" s="178"/>
      <c r="C97" s="179"/>
      <c r="D97" s="180" t="s">
        <v>487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488</v>
      </c>
      <c r="E98" s="187"/>
      <c r="F98" s="187"/>
      <c r="G98" s="187"/>
      <c r="H98" s="187"/>
      <c r="I98" s="187"/>
      <c r="J98" s="188">
        <f>J121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489</v>
      </c>
      <c r="E99" s="187"/>
      <c r="F99" s="187"/>
      <c r="G99" s="187"/>
      <c r="H99" s="187"/>
      <c r="I99" s="187"/>
      <c r="J99" s="188">
        <f>J154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112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Jez Spytihněv – zajištění průsaků a měření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93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3169_02 - Ostatní náklady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>Spytihněv, k.ú. Spytihněv</v>
      </c>
      <c r="G113" s="39"/>
      <c r="H113" s="39"/>
      <c r="I113" s="31" t="s">
        <v>22</v>
      </c>
      <c r="J113" s="78" t="str">
        <f>IF(J12="","",J12)</f>
        <v>2. 8. 2022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5.6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31</v>
      </c>
      <c r="J115" s="35" t="str">
        <f>E21</f>
        <v>VODNÍ DÍLA - TBD a.s.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29</v>
      </c>
      <c r="D116" s="39"/>
      <c r="E116" s="39"/>
      <c r="F116" s="26" t="str">
        <f>IF(E18="","",E18)</f>
        <v>Vyplň údaj</v>
      </c>
      <c r="G116" s="39"/>
      <c r="H116" s="39"/>
      <c r="I116" s="31" t="s">
        <v>35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1" customFormat="1" ht="29.28" customHeight="1">
      <c r="A118" s="190"/>
      <c r="B118" s="191"/>
      <c r="C118" s="192" t="s">
        <v>113</v>
      </c>
      <c r="D118" s="193" t="s">
        <v>63</v>
      </c>
      <c r="E118" s="193" t="s">
        <v>59</v>
      </c>
      <c r="F118" s="193" t="s">
        <v>60</v>
      </c>
      <c r="G118" s="193" t="s">
        <v>114</v>
      </c>
      <c r="H118" s="193" t="s">
        <v>115</v>
      </c>
      <c r="I118" s="193" t="s">
        <v>116</v>
      </c>
      <c r="J118" s="193" t="s">
        <v>97</v>
      </c>
      <c r="K118" s="194" t="s">
        <v>117</v>
      </c>
      <c r="L118" s="195"/>
      <c r="M118" s="99" t="s">
        <v>1</v>
      </c>
      <c r="N118" s="100" t="s">
        <v>42</v>
      </c>
      <c r="O118" s="100" t="s">
        <v>118</v>
      </c>
      <c r="P118" s="100" t="s">
        <v>119</v>
      </c>
      <c r="Q118" s="100" t="s">
        <v>120</v>
      </c>
      <c r="R118" s="100" t="s">
        <v>121</v>
      </c>
      <c r="S118" s="100" t="s">
        <v>122</v>
      </c>
      <c r="T118" s="101" t="s">
        <v>123</v>
      </c>
      <c r="U118" s="190"/>
      <c r="V118" s="190"/>
      <c r="W118" s="190"/>
      <c r="X118" s="190"/>
      <c r="Y118" s="190"/>
      <c r="Z118" s="190"/>
      <c r="AA118" s="190"/>
      <c r="AB118" s="190"/>
      <c r="AC118" s="190"/>
      <c r="AD118" s="190"/>
      <c r="AE118" s="190"/>
    </row>
    <row r="119" s="2" customFormat="1" ht="22.8" customHeight="1">
      <c r="A119" s="37"/>
      <c r="B119" s="38"/>
      <c r="C119" s="106" t="s">
        <v>124</v>
      </c>
      <c r="D119" s="39"/>
      <c r="E119" s="39"/>
      <c r="F119" s="39"/>
      <c r="G119" s="39"/>
      <c r="H119" s="39"/>
      <c r="I119" s="39"/>
      <c r="J119" s="196">
        <f>BK119</f>
        <v>0</v>
      </c>
      <c r="K119" s="39"/>
      <c r="L119" s="43"/>
      <c r="M119" s="102"/>
      <c r="N119" s="197"/>
      <c r="O119" s="103"/>
      <c r="P119" s="198">
        <f>P120</f>
        <v>0</v>
      </c>
      <c r="Q119" s="103"/>
      <c r="R119" s="198">
        <f>R120</f>
        <v>0</v>
      </c>
      <c r="S119" s="103"/>
      <c r="T119" s="199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77</v>
      </c>
      <c r="AU119" s="16" t="s">
        <v>99</v>
      </c>
      <c r="BK119" s="200">
        <f>BK120</f>
        <v>0</v>
      </c>
    </row>
    <row r="120" s="12" customFormat="1" ht="25.92" customHeight="1">
      <c r="A120" s="12"/>
      <c r="B120" s="201"/>
      <c r="C120" s="202"/>
      <c r="D120" s="203" t="s">
        <v>77</v>
      </c>
      <c r="E120" s="204" t="s">
        <v>490</v>
      </c>
      <c r="F120" s="204" t="s">
        <v>491</v>
      </c>
      <c r="G120" s="202"/>
      <c r="H120" s="202"/>
      <c r="I120" s="205"/>
      <c r="J120" s="206">
        <f>BK120</f>
        <v>0</v>
      </c>
      <c r="K120" s="202"/>
      <c r="L120" s="207"/>
      <c r="M120" s="208"/>
      <c r="N120" s="209"/>
      <c r="O120" s="209"/>
      <c r="P120" s="210">
        <f>P121+P154</f>
        <v>0</v>
      </c>
      <c r="Q120" s="209"/>
      <c r="R120" s="210">
        <f>R121+R154</f>
        <v>0</v>
      </c>
      <c r="S120" s="209"/>
      <c r="T120" s="211">
        <f>T121+T154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2" t="s">
        <v>158</v>
      </c>
      <c r="AT120" s="213" t="s">
        <v>77</v>
      </c>
      <c r="AU120" s="213" t="s">
        <v>78</v>
      </c>
      <c r="AY120" s="212" t="s">
        <v>127</v>
      </c>
      <c r="BK120" s="214">
        <f>BK121+BK154</f>
        <v>0</v>
      </c>
    </row>
    <row r="121" s="12" customFormat="1" ht="22.8" customHeight="1">
      <c r="A121" s="12"/>
      <c r="B121" s="201"/>
      <c r="C121" s="202"/>
      <c r="D121" s="203" t="s">
        <v>77</v>
      </c>
      <c r="E121" s="215" t="s">
        <v>492</v>
      </c>
      <c r="F121" s="215" t="s">
        <v>493</v>
      </c>
      <c r="G121" s="202"/>
      <c r="H121" s="202"/>
      <c r="I121" s="205"/>
      <c r="J121" s="216">
        <f>BK121</f>
        <v>0</v>
      </c>
      <c r="K121" s="202"/>
      <c r="L121" s="207"/>
      <c r="M121" s="208"/>
      <c r="N121" s="209"/>
      <c r="O121" s="209"/>
      <c r="P121" s="210">
        <f>SUM(P122:P153)</f>
        <v>0</v>
      </c>
      <c r="Q121" s="209"/>
      <c r="R121" s="210">
        <f>SUM(R122:R153)</f>
        <v>0</v>
      </c>
      <c r="S121" s="209"/>
      <c r="T121" s="211">
        <f>SUM(T122:T153)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2" t="s">
        <v>158</v>
      </c>
      <c r="AT121" s="213" t="s">
        <v>77</v>
      </c>
      <c r="AU121" s="213" t="s">
        <v>86</v>
      </c>
      <c r="AY121" s="212" t="s">
        <v>127</v>
      </c>
      <c r="BK121" s="214">
        <f>SUM(BK122:BK153)</f>
        <v>0</v>
      </c>
    </row>
    <row r="122" s="2" customFormat="1" ht="16.5" customHeight="1">
      <c r="A122" s="37"/>
      <c r="B122" s="38"/>
      <c r="C122" s="217" t="s">
        <v>86</v>
      </c>
      <c r="D122" s="217" t="s">
        <v>129</v>
      </c>
      <c r="E122" s="218" t="s">
        <v>494</v>
      </c>
      <c r="F122" s="219" t="s">
        <v>495</v>
      </c>
      <c r="G122" s="220" t="s">
        <v>496</v>
      </c>
      <c r="H122" s="221">
        <v>1</v>
      </c>
      <c r="I122" s="222"/>
      <c r="J122" s="223">
        <f>ROUND(I122*H122,2)</f>
        <v>0</v>
      </c>
      <c r="K122" s="219" t="s">
        <v>133</v>
      </c>
      <c r="L122" s="43"/>
      <c r="M122" s="224" t="s">
        <v>1</v>
      </c>
      <c r="N122" s="225" t="s">
        <v>43</v>
      </c>
      <c r="O122" s="90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8" t="s">
        <v>497</v>
      </c>
      <c r="AT122" s="228" t="s">
        <v>129</v>
      </c>
      <c r="AU122" s="228" t="s">
        <v>88</v>
      </c>
      <c r="AY122" s="16" t="s">
        <v>127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6" t="s">
        <v>86</v>
      </c>
      <c r="BK122" s="229">
        <f>ROUND(I122*H122,2)</f>
        <v>0</v>
      </c>
      <c r="BL122" s="16" t="s">
        <v>497</v>
      </c>
      <c r="BM122" s="228" t="s">
        <v>498</v>
      </c>
    </row>
    <row r="123" s="2" customFormat="1">
      <c r="A123" s="37"/>
      <c r="B123" s="38"/>
      <c r="C123" s="39"/>
      <c r="D123" s="230" t="s">
        <v>136</v>
      </c>
      <c r="E123" s="39"/>
      <c r="F123" s="231" t="s">
        <v>495</v>
      </c>
      <c r="G123" s="39"/>
      <c r="H123" s="39"/>
      <c r="I123" s="232"/>
      <c r="J123" s="39"/>
      <c r="K123" s="39"/>
      <c r="L123" s="43"/>
      <c r="M123" s="233"/>
      <c r="N123" s="234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136</v>
      </c>
      <c r="AU123" s="16" t="s">
        <v>88</v>
      </c>
    </row>
    <row r="124" s="2" customFormat="1">
      <c r="A124" s="37"/>
      <c r="B124" s="38"/>
      <c r="C124" s="39"/>
      <c r="D124" s="230" t="s">
        <v>181</v>
      </c>
      <c r="E124" s="39"/>
      <c r="F124" s="246" t="s">
        <v>499</v>
      </c>
      <c r="G124" s="39"/>
      <c r="H124" s="39"/>
      <c r="I124" s="232"/>
      <c r="J124" s="39"/>
      <c r="K124" s="39"/>
      <c r="L124" s="43"/>
      <c r="M124" s="233"/>
      <c r="N124" s="234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181</v>
      </c>
      <c r="AU124" s="16" t="s">
        <v>88</v>
      </c>
    </row>
    <row r="125" s="2" customFormat="1" ht="16.5" customHeight="1">
      <c r="A125" s="37"/>
      <c r="B125" s="38"/>
      <c r="C125" s="217" t="s">
        <v>88</v>
      </c>
      <c r="D125" s="217" t="s">
        <v>129</v>
      </c>
      <c r="E125" s="218" t="s">
        <v>500</v>
      </c>
      <c r="F125" s="219" t="s">
        <v>501</v>
      </c>
      <c r="G125" s="220" t="s">
        <v>496</v>
      </c>
      <c r="H125" s="221">
        <v>1</v>
      </c>
      <c r="I125" s="222"/>
      <c r="J125" s="223">
        <f>ROUND(I125*H125,2)</f>
        <v>0</v>
      </c>
      <c r="K125" s="219" t="s">
        <v>133</v>
      </c>
      <c r="L125" s="43"/>
      <c r="M125" s="224" t="s">
        <v>1</v>
      </c>
      <c r="N125" s="225" t="s">
        <v>43</v>
      </c>
      <c r="O125" s="90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8" t="s">
        <v>497</v>
      </c>
      <c r="AT125" s="228" t="s">
        <v>129</v>
      </c>
      <c r="AU125" s="228" t="s">
        <v>88</v>
      </c>
      <c r="AY125" s="16" t="s">
        <v>127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6" t="s">
        <v>86</v>
      </c>
      <c r="BK125" s="229">
        <f>ROUND(I125*H125,2)</f>
        <v>0</v>
      </c>
      <c r="BL125" s="16" t="s">
        <v>497</v>
      </c>
      <c r="BM125" s="228" t="s">
        <v>502</v>
      </c>
    </row>
    <row r="126" s="2" customFormat="1">
      <c r="A126" s="37"/>
      <c r="B126" s="38"/>
      <c r="C126" s="39"/>
      <c r="D126" s="230" t="s">
        <v>136</v>
      </c>
      <c r="E126" s="39"/>
      <c r="F126" s="231" t="s">
        <v>501</v>
      </c>
      <c r="G126" s="39"/>
      <c r="H126" s="39"/>
      <c r="I126" s="232"/>
      <c r="J126" s="39"/>
      <c r="K126" s="39"/>
      <c r="L126" s="43"/>
      <c r="M126" s="233"/>
      <c r="N126" s="234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136</v>
      </c>
      <c r="AU126" s="16" t="s">
        <v>88</v>
      </c>
    </row>
    <row r="127" s="2" customFormat="1" ht="16.5" customHeight="1">
      <c r="A127" s="37"/>
      <c r="B127" s="38"/>
      <c r="C127" s="217" t="s">
        <v>146</v>
      </c>
      <c r="D127" s="217" t="s">
        <v>129</v>
      </c>
      <c r="E127" s="218" t="s">
        <v>503</v>
      </c>
      <c r="F127" s="219" t="s">
        <v>504</v>
      </c>
      <c r="G127" s="220" t="s">
        <v>496</v>
      </c>
      <c r="H127" s="221">
        <v>1</v>
      </c>
      <c r="I127" s="222"/>
      <c r="J127" s="223">
        <f>ROUND(I127*H127,2)</f>
        <v>0</v>
      </c>
      <c r="K127" s="219" t="s">
        <v>133</v>
      </c>
      <c r="L127" s="43"/>
      <c r="M127" s="224" t="s">
        <v>1</v>
      </c>
      <c r="N127" s="225" t="s">
        <v>43</v>
      </c>
      <c r="O127" s="90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28" t="s">
        <v>497</v>
      </c>
      <c r="AT127" s="228" t="s">
        <v>129</v>
      </c>
      <c r="AU127" s="228" t="s">
        <v>88</v>
      </c>
      <c r="AY127" s="16" t="s">
        <v>127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6" t="s">
        <v>86</v>
      </c>
      <c r="BK127" s="229">
        <f>ROUND(I127*H127,2)</f>
        <v>0</v>
      </c>
      <c r="BL127" s="16" t="s">
        <v>497</v>
      </c>
      <c r="BM127" s="228" t="s">
        <v>505</v>
      </c>
    </row>
    <row r="128" s="2" customFormat="1">
      <c r="A128" s="37"/>
      <c r="B128" s="38"/>
      <c r="C128" s="39"/>
      <c r="D128" s="230" t="s">
        <v>136</v>
      </c>
      <c r="E128" s="39"/>
      <c r="F128" s="231" t="s">
        <v>504</v>
      </c>
      <c r="G128" s="39"/>
      <c r="H128" s="39"/>
      <c r="I128" s="232"/>
      <c r="J128" s="39"/>
      <c r="K128" s="39"/>
      <c r="L128" s="43"/>
      <c r="M128" s="233"/>
      <c r="N128" s="234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136</v>
      </c>
      <c r="AU128" s="16" t="s">
        <v>88</v>
      </c>
    </row>
    <row r="129" s="2" customFormat="1">
      <c r="A129" s="37"/>
      <c r="B129" s="38"/>
      <c r="C129" s="39"/>
      <c r="D129" s="230" t="s">
        <v>181</v>
      </c>
      <c r="E129" s="39"/>
      <c r="F129" s="246" t="s">
        <v>506</v>
      </c>
      <c r="G129" s="39"/>
      <c r="H129" s="39"/>
      <c r="I129" s="232"/>
      <c r="J129" s="39"/>
      <c r="K129" s="39"/>
      <c r="L129" s="43"/>
      <c r="M129" s="233"/>
      <c r="N129" s="234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181</v>
      </c>
      <c r="AU129" s="16" t="s">
        <v>88</v>
      </c>
    </row>
    <row r="130" s="2" customFormat="1" ht="16.5" customHeight="1">
      <c r="A130" s="37"/>
      <c r="B130" s="38"/>
      <c r="C130" s="217" t="s">
        <v>134</v>
      </c>
      <c r="D130" s="217" t="s">
        <v>129</v>
      </c>
      <c r="E130" s="218" t="s">
        <v>507</v>
      </c>
      <c r="F130" s="219" t="s">
        <v>508</v>
      </c>
      <c r="G130" s="220" t="s">
        <v>496</v>
      </c>
      <c r="H130" s="221">
        <v>1</v>
      </c>
      <c r="I130" s="222"/>
      <c r="J130" s="223">
        <f>ROUND(I130*H130,2)</f>
        <v>0</v>
      </c>
      <c r="K130" s="219" t="s">
        <v>133</v>
      </c>
      <c r="L130" s="43"/>
      <c r="M130" s="224" t="s">
        <v>1</v>
      </c>
      <c r="N130" s="225" t="s">
        <v>43</v>
      </c>
      <c r="O130" s="90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8" t="s">
        <v>497</v>
      </c>
      <c r="AT130" s="228" t="s">
        <v>129</v>
      </c>
      <c r="AU130" s="228" t="s">
        <v>88</v>
      </c>
      <c r="AY130" s="16" t="s">
        <v>127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6" t="s">
        <v>86</v>
      </c>
      <c r="BK130" s="229">
        <f>ROUND(I130*H130,2)</f>
        <v>0</v>
      </c>
      <c r="BL130" s="16" t="s">
        <v>497</v>
      </c>
      <c r="BM130" s="228" t="s">
        <v>509</v>
      </c>
    </row>
    <row r="131" s="2" customFormat="1">
      <c r="A131" s="37"/>
      <c r="B131" s="38"/>
      <c r="C131" s="39"/>
      <c r="D131" s="230" t="s">
        <v>181</v>
      </c>
      <c r="E131" s="39"/>
      <c r="F131" s="246" t="s">
        <v>510</v>
      </c>
      <c r="G131" s="39"/>
      <c r="H131" s="39"/>
      <c r="I131" s="232"/>
      <c r="J131" s="39"/>
      <c r="K131" s="39"/>
      <c r="L131" s="43"/>
      <c r="M131" s="233"/>
      <c r="N131" s="234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181</v>
      </c>
      <c r="AU131" s="16" t="s">
        <v>88</v>
      </c>
    </row>
    <row r="132" s="2" customFormat="1" ht="24.15" customHeight="1">
      <c r="A132" s="37"/>
      <c r="B132" s="38"/>
      <c r="C132" s="217" t="s">
        <v>158</v>
      </c>
      <c r="D132" s="217" t="s">
        <v>129</v>
      </c>
      <c r="E132" s="218" t="s">
        <v>511</v>
      </c>
      <c r="F132" s="219" t="s">
        <v>512</v>
      </c>
      <c r="G132" s="220" t="s">
        <v>496</v>
      </c>
      <c r="H132" s="221">
        <v>1</v>
      </c>
      <c r="I132" s="222"/>
      <c r="J132" s="223">
        <f>ROUND(I132*H132,2)</f>
        <v>0</v>
      </c>
      <c r="K132" s="219" t="s">
        <v>1</v>
      </c>
      <c r="L132" s="43"/>
      <c r="M132" s="224" t="s">
        <v>1</v>
      </c>
      <c r="N132" s="225" t="s">
        <v>43</v>
      </c>
      <c r="O132" s="90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8" t="s">
        <v>497</v>
      </c>
      <c r="AT132" s="228" t="s">
        <v>129</v>
      </c>
      <c r="AU132" s="228" t="s">
        <v>88</v>
      </c>
      <c r="AY132" s="16" t="s">
        <v>127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6" t="s">
        <v>86</v>
      </c>
      <c r="BK132" s="229">
        <f>ROUND(I132*H132,2)</f>
        <v>0</v>
      </c>
      <c r="BL132" s="16" t="s">
        <v>497</v>
      </c>
      <c r="BM132" s="228" t="s">
        <v>513</v>
      </c>
    </row>
    <row r="133" s="2" customFormat="1">
      <c r="A133" s="37"/>
      <c r="B133" s="38"/>
      <c r="C133" s="39"/>
      <c r="D133" s="230" t="s">
        <v>181</v>
      </c>
      <c r="E133" s="39"/>
      <c r="F133" s="246" t="s">
        <v>514</v>
      </c>
      <c r="G133" s="39"/>
      <c r="H133" s="39"/>
      <c r="I133" s="232"/>
      <c r="J133" s="39"/>
      <c r="K133" s="39"/>
      <c r="L133" s="43"/>
      <c r="M133" s="233"/>
      <c r="N133" s="234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181</v>
      </c>
      <c r="AU133" s="16" t="s">
        <v>88</v>
      </c>
    </row>
    <row r="134" s="2" customFormat="1" ht="24.15" customHeight="1">
      <c r="A134" s="37"/>
      <c r="B134" s="38"/>
      <c r="C134" s="217" t="s">
        <v>164</v>
      </c>
      <c r="D134" s="217" t="s">
        <v>129</v>
      </c>
      <c r="E134" s="218" t="s">
        <v>515</v>
      </c>
      <c r="F134" s="219" t="s">
        <v>516</v>
      </c>
      <c r="G134" s="220" t="s">
        <v>496</v>
      </c>
      <c r="H134" s="221">
        <v>1</v>
      </c>
      <c r="I134" s="222"/>
      <c r="J134" s="223">
        <f>ROUND(I134*H134,2)</f>
        <v>0</v>
      </c>
      <c r="K134" s="219" t="s">
        <v>1</v>
      </c>
      <c r="L134" s="43"/>
      <c r="M134" s="224" t="s">
        <v>1</v>
      </c>
      <c r="N134" s="225" t="s">
        <v>43</v>
      </c>
      <c r="O134" s="90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8" t="s">
        <v>497</v>
      </c>
      <c r="AT134" s="228" t="s">
        <v>129</v>
      </c>
      <c r="AU134" s="228" t="s">
        <v>88</v>
      </c>
      <c r="AY134" s="16" t="s">
        <v>127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6" t="s">
        <v>86</v>
      </c>
      <c r="BK134" s="229">
        <f>ROUND(I134*H134,2)</f>
        <v>0</v>
      </c>
      <c r="BL134" s="16" t="s">
        <v>497</v>
      </c>
      <c r="BM134" s="228" t="s">
        <v>517</v>
      </c>
    </row>
    <row r="135" s="2" customFormat="1" ht="21.75" customHeight="1">
      <c r="A135" s="37"/>
      <c r="B135" s="38"/>
      <c r="C135" s="217" t="s">
        <v>171</v>
      </c>
      <c r="D135" s="217" t="s">
        <v>129</v>
      </c>
      <c r="E135" s="218" t="s">
        <v>518</v>
      </c>
      <c r="F135" s="219" t="s">
        <v>519</v>
      </c>
      <c r="G135" s="220" t="s">
        <v>496</v>
      </c>
      <c r="H135" s="221">
        <v>1</v>
      </c>
      <c r="I135" s="222"/>
      <c r="J135" s="223">
        <f>ROUND(I135*H135,2)</f>
        <v>0</v>
      </c>
      <c r="K135" s="219" t="s">
        <v>1</v>
      </c>
      <c r="L135" s="43"/>
      <c r="M135" s="224" t="s">
        <v>1</v>
      </c>
      <c r="N135" s="225" t="s">
        <v>43</v>
      </c>
      <c r="O135" s="90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28" t="s">
        <v>497</v>
      </c>
      <c r="AT135" s="228" t="s">
        <v>129</v>
      </c>
      <c r="AU135" s="228" t="s">
        <v>88</v>
      </c>
      <c r="AY135" s="16" t="s">
        <v>127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6" t="s">
        <v>86</v>
      </c>
      <c r="BK135" s="229">
        <f>ROUND(I135*H135,2)</f>
        <v>0</v>
      </c>
      <c r="BL135" s="16" t="s">
        <v>497</v>
      </c>
      <c r="BM135" s="228" t="s">
        <v>520</v>
      </c>
    </row>
    <row r="136" s="2" customFormat="1">
      <c r="A136" s="37"/>
      <c r="B136" s="38"/>
      <c r="C136" s="39"/>
      <c r="D136" s="230" t="s">
        <v>136</v>
      </c>
      <c r="E136" s="39"/>
      <c r="F136" s="231" t="s">
        <v>519</v>
      </c>
      <c r="G136" s="39"/>
      <c r="H136" s="39"/>
      <c r="I136" s="232"/>
      <c r="J136" s="39"/>
      <c r="K136" s="39"/>
      <c r="L136" s="43"/>
      <c r="M136" s="233"/>
      <c r="N136" s="234"/>
      <c r="O136" s="90"/>
      <c r="P136" s="90"/>
      <c r="Q136" s="90"/>
      <c r="R136" s="90"/>
      <c r="S136" s="90"/>
      <c r="T136" s="91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T136" s="16" t="s">
        <v>136</v>
      </c>
      <c r="AU136" s="16" t="s">
        <v>88</v>
      </c>
    </row>
    <row r="137" s="2" customFormat="1">
      <c r="A137" s="37"/>
      <c r="B137" s="38"/>
      <c r="C137" s="39"/>
      <c r="D137" s="230" t="s">
        <v>181</v>
      </c>
      <c r="E137" s="39"/>
      <c r="F137" s="246" t="s">
        <v>521</v>
      </c>
      <c r="G137" s="39"/>
      <c r="H137" s="39"/>
      <c r="I137" s="232"/>
      <c r="J137" s="39"/>
      <c r="K137" s="39"/>
      <c r="L137" s="43"/>
      <c r="M137" s="233"/>
      <c r="N137" s="234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181</v>
      </c>
      <c r="AU137" s="16" t="s">
        <v>88</v>
      </c>
    </row>
    <row r="138" s="2" customFormat="1" ht="24.15" customHeight="1">
      <c r="A138" s="37"/>
      <c r="B138" s="38"/>
      <c r="C138" s="217" t="s">
        <v>177</v>
      </c>
      <c r="D138" s="217" t="s">
        <v>129</v>
      </c>
      <c r="E138" s="218" t="s">
        <v>522</v>
      </c>
      <c r="F138" s="219" t="s">
        <v>523</v>
      </c>
      <c r="G138" s="220" t="s">
        <v>496</v>
      </c>
      <c r="H138" s="221">
        <v>1</v>
      </c>
      <c r="I138" s="222"/>
      <c r="J138" s="223">
        <f>ROUND(I138*H138,2)</f>
        <v>0</v>
      </c>
      <c r="K138" s="219" t="s">
        <v>1</v>
      </c>
      <c r="L138" s="43"/>
      <c r="M138" s="224" t="s">
        <v>1</v>
      </c>
      <c r="N138" s="225" t="s">
        <v>43</v>
      </c>
      <c r="O138" s="90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8" t="s">
        <v>497</v>
      </c>
      <c r="AT138" s="228" t="s">
        <v>129</v>
      </c>
      <c r="AU138" s="228" t="s">
        <v>88</v>
      </c>
      <c r="AY138" s="16" t="s">
        <v>127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6" t="s">
        <v>86</v>
      </c>
      <c r="BK138" s="229">
        <f>ROUND(I138*H138,2)</f>
        <v>0</v>
      </c>
      <c r="BL138" s="16" t="s">
        <v>497</v>
      </c>
      <c r="BM138" s="228" t="s">
        <v>524</v>
      </c>
    </row>
    <row r="139" s="2" customFormat="1">
      <c r="A139" s="37"/>
      <c r="B139" s="38"/>
      <c r="C139" s="39"/>
      <c r="D139" s="230" t="s">
        <v>181</v>
      </c>
      <c r="E139" s="39"/>
      <c r="F139" s="246" t="s">
        <v>525</v>
      </c>
      <c r="G139" s="39"/>
      <c r="H139" s="39"/>
      <c r="I139" s="232"/>
      <c r="J139" s="39"/>
      <c r="K139" s="39"/>
      <c r="L139" s="43"/>
      <c r="M139" s="233"/>
      <c r="N139" s="234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181</v>
      </c>
      <c r="AU139" s="16" t="s">
        <v>88</v>
      </c>
    </row>
    <row r="140" s="2" customFormat="1" ht="24.15" customHeight="1">
      <c r="A140" s="37"/>
      <c r="B140" s="38"/>
      <c r="C140" s="217" t="s">
        <v>184</v>
      </c>
      <c r="D140" s="217" t="s">
        <v>129</v>
      </c>
      <c r="E140" s="218" t="s">
        <v>526</v>
      </c>
      <c r="F140" s="219" t="s">
        <v>527</v>
      </c>
      <c r="G140" s="220" t="s">
        <v>496</v>
      </c>
      <c r="H140" s="221">
        <v>1</v>
      </c>
      <c r="I140" s="222"/>
      <c r="J140" s="223">
        <f>ROUND(I140*H140,2)</f>
        <v>0</v>
      </c>
      <c r="K140" s="219" t="s">
        <v>1</v>
      </c>
      <c r="L140" s="43"/>
      <c r="M140" s="224" t="s">
        <v>1</v>
      </c>
      <c r="N140" s="225" t="s">
        <v>43</v>
      </c>
      <c r="O140" s="90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8" t="s">
        <v>497</v>
      </c>
      <c r="AT140" s="228" t="s">
        <v>129</v>
      </c>
      <c r="AU140" s="228" t="s">
        <v>88</v>
      </c>
      <c r="AY140" s="16" t="s">
        <v>127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6" t="s">
        <v>86</v>
      </c>
      <c r="BK140" s="229">
        <f>ROUND(I140*H140,2)</f>
        <v>0</v>
      </c>
      <c r="BL140" s="16" t="s">
        <v>497</v>
      </c>
      <c r="BM140" s="228" t="s">
        <v>528</v>
      </c>
    </row>
    <row r="141" s="2" customFormat="1">
      <c r="A141" s="37"/>
      <c r="B141" s="38"/>
      <c r="C141" s="39"/>
      <c r="D141" s="230" t="s">
        <v>181</v>
      </c>
      <c r="E141" s="39"/>
      <c r="F141" s="246" t="s">
        <v>529</v>
      </c>
      <c r="G141" s="39"/>
      <c r="H141" s="39"/>
      <c r="I141" s="232"/>
      <c r="J141" s="39"/>
      <c r="K141" s="39"/>
      <c r="L141" s="43"/>
      <c r="M141" s="233"/>
      <c r="N141" s="234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181</v>
      </c>
      <c r="AU141" s="16" t="s">
        <v>88</v>
      </c>
    </row>
    <row r="142" s="2" customFormat="1" ht="16.5" customHeight="1">
      <c r="A142" s="37"/>
      <c r="B142" s="38"/>
      <c r="C142" s="217" t="s">
        <v>190</v>
      </c>
      <c r="D142" s="217" t="s">
        <v>129</v>
      </c>
      <c r="E142" s="218" t="s">
        <v>530</v>
      </c>
      <c r="F142" s="219" t="s">
        <v>531</v>
      </c>
      <c r="G142" s="220" t="s">
        <v>496</v>
      </c>
      <c r="H142" s="221">
        <v>1</v>
      </c>
      <c r="I142" s="222"/>
      <c r="J142" s="223">
        <f>ROUND(I142*H142,2)</f>
        <v>0</v>
      </c>
      <c r="K142" s="219" t="s">
        <v>1</v>
      </c>
      <c r="L142" s="43"/>
      <c r="M142" s="224" t="s">
        <v>1</v>
      </c>
      <c r="N142" s="225" t="s">
        <v>43</v>
      </c>
      <c r="O142" s="90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8" t="s">
        <v>497</v>
      </c>
      <c r="AT142" s="228" t="s">
        <v>129</v>
      </c>
      <c r="AU142" s="228" t="s">
        <v>88</v>
      </c>
      <c r="AY142" s="16" t="s">
        <v>127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6" t="s">
        <v>86</v>
      </c>
      <c r="BK142" s="229">
        <f>ROUND(I142*H142,2)</f>
        <v>0</v>
      </c>
      <c r="BL142" s="16" t="s">
        <v>497</v>
      </c>
      <c r="BM142" s="228" t="s">
        <v>532</v>
      </c>
    </row>
    <row r="143" s="2" customFormat="1">
      <c r="A143" s="37"/>
      <c r="B143" s="38"/>
      <c r="C143" s="39"/>
      <c r="D143" s="230" t="s">
        <v>181</v>
      </c>
      <c r="E143" s="39"/>
      <c r="F143" s="246" t="s">
        <v>533</v>
      </c>
      <c r="G143" s="39"/>
      <c r="H143" s="39"/>
      <c r="I143" s="232"/>
      <c r="J143" s="39"/>
      <c r="K143" s="39"/>
      <c r="L143" s="43"/>
      <c r="M143" s="233"/>
      <c r="N143" s="234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181</v>
      </c>
      <c r="AU143" s="16" t="s">
        <v>88</v>
      </c>
    </row>
    <row r="144" s="2" customFormat="1" ht="24.15" customHeight="1">
      <c r="A144" s="37"/>
      <c r="B144" s="38"/>
      <c r="C144" s="217" t="s">
        <v>196</v>
      </c>
      <c r="D144" s="217" t="s">
        <v>129</v>
      </c>
      <c r="E144" s="218" t="s">
        <v>534</v>
      </c>
      <c r="F144" s="219" t="s">
        <v>535</v>
      </c>
      <c r="G144" s="220" t="s">
        <v>496</v>
      </c>
      <c r="H144" s="221">
        <v>1</v>
      </c>
      <c r="I144" s="222"/>
      <c r="J144" s="223">
        <f>ROUND(I144*H144,2)</f>
        <v>0</v>
      </c>
      <c r="K144" s="219" t="s">
        <v>1</v>
      </c>
      <c r="L144" s="43"/>
      <c r="M144" s="224" t="s">
        <v>1</v>
      </c>
      <c r="N144" s="225" t="s">
        <v>43</v>
      </c>
      <c r="O144" s="90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28" t="s">
        <v>497</v>
      </c>
      <c r="AT144" s="228" t="s">
        <v>129</v>
      </c>
      <c r="AU144" s="228" t="s">
        <v>88</v>
      </c>
      <c r="AY144" s="16" t="s">
        <v>127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6" t="s">
        <v>86</v>
      </c>
      <c r="BK144" s="229">
        <f>ROUND(I144*H144,2)</f>
        <v>0</v>
      </c>
      <c r="BL144" s="16" t="s">
        <v>497</v>
      </c>
      <c r="BM144" s="228" t="s">
        <v>536</v>
      </c>
    </row>
    <row r="145" s="2" customFormat="1">
      <c r="A145" s="37"/>
      <c r="B145" s="38"/>
      <c r="C145" s="39"/>
      <c r="D145" s="230" t="s">
        <v>136</v>
      </c>
      <c r="E145" s="39"/>
      <c r="F145" s="231" t="s">
        <v>535</v>
      </c>
      <c r="G145" s="39"/>
      <c r="H145" s="39"/>
      <c r="I145" s="232"/>
      <c r="J145" s="39"/>
      <c r="K145" s="39"/>
      <c r="L145" s="43"/>
      <c r="M145" s="233"/>
      <c r="N145" s="234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136</v>
      </c>
      <c r="AU145" s="16" t="s">
        <v>88</v>
      </c>
    </row>
    <row r="146" s="2" customFormat="1">
      <c r="A146" s="37"/>
      <c r="B146" s="38"/>
      <c r="C146" s="39"/>
      <c r="D146" s="230" t="s">
        <v>181</v>
      </c>
      <c r="E146" s="39"/>
      <c r="F146" s="246" t="s">
        <v>537</v>
      </c>
      <c r="G146" s="39"/>
      <c r="H146" s="39"/>
      <c r="I146" s="232"/>
      <c r="J146" s="39"/>
      <c r="K146" s="39"/>
      <c r="L146" s="43"/>
      <c r="M146" s="233"/>
      <c r="N146" s="234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181</v>
      </c>
      <c r="AU146" s="16" t="s">
        <v>88</v>
      </c>
    </row>
    <row r="147" s="2" customFormat="1" ht="16.5" customHeight="1">
      <c r="A147" s="37"/>
      <c r="B147" s="38"/>
      <c r="C147" s="217" t="s">
        <v>201</v>
      </c>
      <c r="D147" s="217" t="s">
        <v>129</v>
      </c>
      <c r="E147" s="218" t="s">
        <v>538</v>
      </c>
      <c r="F147" s="219" t="s">
        <v>539</v>
      </c>
      <c r="G147" s="220" t="s">
        <v>496</v>
      </c>
      <c r="H147" s="221">
        <v>1</v>
      </c>
      <c r="I147" s="222"/>
      <c r="J147" s="223">
        <f>ROUND(I147*H147,2)</f>
        <v>0</v>
      </c>
      <c r="K147" s="219" t="s">
        <v>1</v>
      </c>
      <c r="L147" s="43"/>
      <c r="M147" s="224" t="s">
        <v>1</v>
      </c>
      <c r="N147" s="225" t="s">
        <v>43</v>
      </c>
      <c r="O147" s="90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28" t="s">
        <v>497</v>
      </c>
      <c r="AT147" s="228" t="s">
        <v>129</v>
      </c>
      <c r="AU147" s="228" t="s">
        <v>88</v>
      </c>
      <c r="AY147" s="16" t="s">
        <v>127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6" t="s">
        <v>86</v>
      </c>
      <c r="BK147" s="229">
        <f>ROUND(I147*H147,2)</f>
        <v>0</v>
      </c>
      <c r="BL147" s="16" t="s">
        <v>497</v>
      </c>
      <c r="BM147" s="228" t="s">
        <v>540</v>
      </c>
    </row>
    <row r="148" s="2" customFormat="1">
      <c r="A148" s="37"/>
      <c r="B148" s="38"/>
      <c r="C148" s="39"/>
      <c r="D148" s="230" t="s">
        <v>136</v>
      </c>
      <c r="E148" s="39"/>
      <c r="F148" s="231" t="s">
        <v>539</v>
      </c>
      <c r="G148" s="39"/>
      <c r="H148" s="39"/>
      <c r="I148" s="232"/>
      <c r="J148" s="39"/>
      <c r="K148" s="39"/>
      <c r="L148" s="43"/>
      <c r="M148" s="233"/>
      <c r="N148" s="234"/>
      <c r="O148" s="90"/>
      <c r="P148" s="90"/>
      <c r="Q148" s="90"/>
      <c r="R148" s="90"/>
      <c r="S148" s="90"/>
      <c r="T148" s="91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T148" s="16" t="s">
        <v>136</v>
      </c>
      <c r="AU148" s="16" t="s">
        <v>88</v>
      </c>
    </row>
    <row r="149" s="2" customFormat="1">
      <c r="A149" s="37"/>
      <c r="B149" s="38"/>
      <c r="C149" s="39"/>
      <c r="D149" s="230" t="s">
        <v>181</v>
      </c>
      <c r="E149" s="39"/>
      <c r="F149" s="246" t="s">
        <v>541</v>
      </c>
      <c r="G149" s="39"/>
      <c r="H149" s="39"/>
      <c r="I149" s="232"/>
      <c r="J149" s="39"/>
      <c r="K149" s="39"/>
      <c r="L149" s="43"/>
      <c r="M149" s="233"/>
      <c r="N149" s="234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181</v>
      </c>
      <c r="AU149" s="16" t="s">
        <v>88</v>
      </c>
    </row>
    <row r="150" s="2" customFormat="1" ht="16.5" customHeight="1">
      <c r="A150" s="37"/>
      <c r="B150" s="38"/>
      <c r="C150" s="217" t="s">
        <v>208</v>
      </c>
      <c r="D150" s="217" t="s">
        <v>129</v>
      </c>
      <c r="E150" s="218" t="s">
        <v>542</v>
      </c>
      <c r="F150" s="219" t="s">
        <v>543</v>
      </c>
      <c r="G150" s="220" t="s">
        <v>496</v>
      </c>
      <c r="H150" s="221">
        <v>1</v>
      </c>
      <c r="I150" s="222"/>
      <c r="J150" s="223">
        <f>ROUND(I150*H150,2)</f>
        <v>0</v>
      </c>
      <c r="K150" s="219" t="s">
        <v>1</v>
      </c>
      <c r="L150" s="43"/>
      <c r="M150" s="224" t="s">
        <v>1</v>
      </c>
      <c r="N150" s="225" t="s">
        <v>43</v>
      </c>
      <c r="O150" s="90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8" t="s">
        <v>497</v>
      </c>
      <c r="AT150" s="228" t="s">
        <v>129</v>
      </c>
      <c r="AU150" s="228" t="s">
        <v>88</v>
      </c>
      <c r="AY150" s="16" t="s">
        <v>127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6" t="s">
        <v>86</v>
      </c>
      <c r="BK150" s="229">
        <f>ROUND(I150*H150,2)</f>
        <v>0</v>
      </c>
      <c r="BL150" s="16" t="s">
        <v>497</v>
      </c>
      <c r="BM150" s="228" t="s">
        <v>544</v>
      </c>
    </row>
    <row r="151" s="2" customFormat="1">
      <c r="A151" s="37"/>
      <c r="B151" s="38"/>
      <c r="C151" s="39"/>
      <c r="D151" s="230" t="s">
        <v>181</v>
      </c>
      <c r="E151" s="39"/>
      <c r="F151" s="246" t="s">
        <v>545</v>
      </c>
      <c r="G151" s="39"/>
      <c r="H151" s="39"/>
      <c r="I151" s="232"/>
      <c r="J151" s="39"/>
      <c r="K151" s="39"/>
      <c r="L151" s="43"/>
      <c r="M151" s="233"/>
      <c r="N151" s="234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181</v>
      </c>
      <c r="AU151" s="16" t="s">
        <v>88</v>
      </c>
    </row>
    <row r="152" s="2" customFormat="1" ht="24.15" customHeight="1">
      <c r="A152" s="37"/>
      <c r="B152" s="38"/>
      <c r="C152" s="217" t="s">
        <v>213</v>
      </c>
      <c r="D152" s="217" t="s">
        <v>129</v>
      </c>
      <c r="E152" s="218" t="s">
        <v>546</v>
      </c>
      <c r="F152" s="219" t="s">
        <v>547</v>
      </c>
      <c r="G152" s="220" t="s">
        <v>496</v>
      </c>
      <c r="H152" s="221">
        <v>1</v>
      </c>
      <c r="I152" s="222"/>
      <c r="J152" s="223">
        <f>ROUND(I152*H152,2)</f>
        <v>0</v>
      </c>
      <c r="K152" s="219" t="s">
        <v>1</v>
      </c>
      <c r="L152" s="43"/>
      <c r="M152" s="224" t="s">
        <v>1</v>
      </c>
      <c r="N152" s="225" t="s">
        <v>43</v>
      </c>
      <c r="O152" s="90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8" t="s">
        <v>497</v>
      </c>
      <c r="AT152" s="228" t="s">
        <v>129</v>
      </c>
      <c r="AU152" s="228" t="s">
        <v>88</v>
      </c>
      <c r="AY152" s="16" t="s">
        <v>127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6" t="s">
        <v>86</v>
      </c>
      <c r="BK152" s="229">
        <f>ROUND(I152*H152,2)</f>
        <v>0</v>
      </c>
      <c r="BL152" s="16" t="s">
        <v>497</v>
      </c>
      <c r="BM152" s="228" t="s">
        <v>548</v>
      </c>
    </row>
    <row r="153" s="2" customFormat="1">
      <c r="A153" s="37"/>
      <c r="B153" s="38"/>
      <c r="C153" s="39"/>
      <c r="D153" s="230" t="s">
        <v>181</v>
      </c>
      <c r="E153" s="39"/>
      <c r="F153" s="246" t="s">
        <v>549</v>
      </c>
      <c r="G153" s="39"/>
      <c r="H153" s="39"/>
      <c r="I153" s="232"/>
      <c r="J153" s="39"/>
      <c r="K153" s="39"/>
      <c r="L153" s="43"/>
      <c r="M153" s="233"/>
      <c r="N153" s="234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181</v>
      </c>
      <c r="AU153" s="16" t="s">
        <v>88</v>
      </c>
    </row>
    <row r="154" s="12" customFormat="1" ht="22.8" customHeight="1">
      <c r="A154" s="12"/>
      <c r="B154" s="201"/>
      <c r="C154" s="202"/>
      <c r="D154" s="203" t="s">
        <v>77</v>
      </c>
      <c r="E154" s="215" t="s">
        <v>550</v>
      </c>
      <c r="F154" s="215" t="s">
        <v>551</v>
      </c>
      <c r="G154" s="202"/>
      <c r="H154" s="202"/>
      <c r="I154" s="205"/>
      <c r="J154" s="216">
        <f>BK154</f>
        <v>0</v>
      </c>
      <c r="K154" s="202"/>
      <c r="L154" s="207"/>
      <c r="M154" s="208"/>
      <c r="N154" s="209"/>
      <c r="O154" s="209"/>
      <c r="P154" s="210">
        <f>SUM(P155:P162)</f>
        <v>0</v>
      </c>
      <c r="Q154" s="209"/>
      <c r="R154" s="210">
        <f>SUM(R155:R162)</f>
        <v>0</v>
      </c>
      <c r="S154" s="209"/>
      <c r="T154" s="211">
        <f>SUM(T155:T162)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2" t="s">
        <v>158</v>
      </c>
      <c r="AT154" s="213" t="s">
        <v>77</v>
      </c>
      <c r="AU154" s="213" t="s">
        <v>86</v>
      </c>
      <c r="AY154" s="212" t="s">
        <v>127</v>
      </c>
      <c r="BK154" s="214">
        <f>SUM(BK155:BK162)</f>
        <v>0</v>
      </c>
    </row>
    <row r="155" s="2" customFormat="1" ht="16.5" customHeight="1">
      <c r="A155" s="37"/>
      <c r="B155" s="38"/>
      <c r="C155" s="217" t="s">
        <v>8</v>
      </c>
      <c r="D155" s="217" t="s">
        <v>129</v>
      </c>
      <c r="E155" s="218" t="s">
        <v>552</v>
      </c>
      <c r="F155" s="219" t="s">
        <v>551</v>
      </c>
      <c r="G155" s="220" t="s">
        <v>496</v>
      </c>
      <c r="H155" s="221">
        <v>1</v>
      </c>
      <c r="I155" s="222"/>
      <c r="J155" s="223">
        <f>ROUND(I155*H155,2)</f>
        <v>0</v>
      </c>
      <c r="K155" s="219" t="s">
        <v>133</v>
      </c>
      <c r="L155" s="43"/>
      <c r="M155" s="224" t="s">
        <v>1</v>
      </c>
      <c r="N155" s="225" t="s">
        <v>43</v>
      </c>
      <c r="O155" s="90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8" t="s">
        <v>497</v>
      </c>
      <c r="AT155" s="228" t="s">
        <v>129</v>
      </c>
      <c r="AU155" s="228" t="s">
        <v>88</v>
      </c>
      <c r="AY155" s="16" t="s">
        <v>127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6" t="s">
        <v>86</v>
      </c>
      <c r="BK155" s="229">
        <f>ROUND(I155*H155,2)</f>
        <v>0</v>
      </c>
      <c r="BL155" s="16" t="s">
        <v>497</v>
      </c>
      <c r="BM155" s="228" t="s">
        <v>553</v>
      </c>
    </row>
    <row r="156" s="2" customFormat="1">
      <c r="A156" s="37"/>
      <c r="B156" s="38"/>
      <c r="C156" s="39"/>
      <c r="D156" s="230" t="s">
        <v>136</v>
      </c>
      <c r="E156" s="39"/>
      <c r="F156" s="231" t="s">
        <v>551</v>
      </c>
      <c r="G156" s="39"/>
      <c r="H156" s="39"/>
      <c r="I156" s="232"/>
      <c r="J156" s="39"/>
      <c r="K156" s="39"/>
      <c r="L156" s="43"/>
      <c r="M156" s="233"/>
      <c r="N156" s="234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136</v>
      </c>
      <c r="AU156" s="16" t="s">
        <v>88</v>
      </c>
    </row>
    <row r="157" s="2" customFormat="1" ht="16.5" customHeight="1">
      <c r="A157" s="37"/>
      <c r="B157" s="38"/>
      <c r="C157" s="217" t="s">
        <v>223</v>
      </c>
      <c r="D157" s="217" t="s">
        <v>129</v>
      </c>
      <c r="E157" s="218" t="s">
        <v>554</v>
      </c>
      <c r="F157" s="219" t="s">
        <v>555</v>
      </c>
      <c r="G157" s="220" t="s">
        <v>496</v>
      </c>
      <c r="H157" s="221">
        <v>1</v>
      </c>
      <c r="I157" s="222"/>
      <c r="J157" s="223">
        <f>ROUND(I157*H157,2)</f>
        <v>0</v>
      </c>
      <c r="K157" s="219" t="s">
        <v>133</v>
      </c>
      <c r="L157" s="43"/>
      <c r="M157" s="224" t="s">
        <v>1</v>
      </c>
      <c r="N157" s="225" t="s">
        <v>43</v>
      </c>
      <c r="O157" s="90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28" t="s">
        <v>497</v>
      </c>
      <c r="AT157" s="228" t="s">
        <v>129</v>
      </c>
      <c r="AU157" s="228" t="s">
        <v>88</v>
      </c>
      <c r="AY157" s="16" t="s">
        <v>127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6" t="s">
        <v>86</v>
      </c>
      <c r="BK157" s="229">
        <f>ROUND(I157*H157,2)</f>
        <v>0</v>
      </c>
      <c r="BL157" s="16" t="s">
        <v>497</v>
      </c>
      <c r="BM157" s="228" t="s">
        <v>556</v>
      </c>
    </row>
    <row r="158" s="2" customFormat="1">
      <c r="A158" s="37"/>
      <c r="B158" s="38"/>
      <c r="C158" s="39"/>
      <c r="D158" s="230" t="s">
        <v>136</v>
      </c>
      <c r="E158" s="39"/>
      <c r="F158" s="231" t="s">
        <v>555</v>
      </c>
      <c r="G158" s="39"/>
      <c r="H158" s="39"/>
      <c r="I158" s="232"/>
      <c r="J158" s="39"/>
      <c r="K158" s="39"/>
      <c r="L158" s="43"/>
      <c r="M158" s="233"/>
      <c r="N158" s="234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136</v>
      </c>
      <c r="AU158" s="16" t="s">
        <v>88</v>
      </c>
    </row>
    <row r="159" s="2" customFormat="1" ht="16.5" customHeight="1">
      <c r="A159" s="37"/>
      <c r="B159" s="38"/>
      <c r="C159" s="217" t="s">
        <v>231</v>
      </c>
      <c r="D159" s="217" t="s">
        <v>129</v>
      </c>
      <c r="E159" s="218" t="s">
        <v>557</v>
      </c>
      <c r="F159" s="219" t="s">
        <v>558</v>
      </c>
      <c r="G159" s="220" t="s">
        <v>496</v>
      </c>
      <c r="H159" s="221">
        <v>1</v>
      </c>
      <c r="I159" s="222"/>
      <c r="J159" s="223">
        <f>ROUND(I159*H159,2)</f>
        <v>0</v>
      </c>
      <c r="K159" s="219" t="s">
        <v>133</v>
      </c>
      <c r="L159" s="43"/>
      <c r="M159" s="224" t="s">
        <v>1</v>
      </c>
      <c r="N159" s="225" t="s">
        <v>43</v>
      </c>
      <c r="O159" s="90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8" t="s">
        <v>497</v>
      </c>
      <c r="AT159" s="228" t="s">
        <v>129</v>
      </c>
      <c r="AU159" s="228" t="s">
        <v>88</v>
      </c>
      <c r="AY159" s="16" t="s">
        <v>127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6" t="s">
        <v>86</v>
      </c>
      <c r="BK159" s="229">
        <f>ROUND(I159*H159,2)</f>
        <v>0</v>
      </c>
      <c r="BL159" s="16" t="s">
        <v>497</v>
      </c>
      <c r="BM159" s="228" t="s">
        <v>559</v>
      </c>
    </row>
    <row r="160" s="2" customFormat="1">
      <c r="A160" s="37"/>
      <c r="B160" s="38"/>
      <c r="C160" s="39"/>
      <c r="D160" s="230" t="s">
        <v>136</v>
      </c>
      <c r="E160" s="39"/>
      <c r="F160" s="231" t="s">
        <v>558</v>
      </c>
      <c r="G160" s="39"/>
      <c r="H160" s="39"/>
      <c r="I160" s="232"/>
      <c r="J160" s="39"/>
      <c r="K160" s="39"/>
      <c r="L160" s="43"/>
      <c r="M160" s="233"/>
      <c r="N160" s="234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136</v>
      </c>
      <c r="AU160" s="16" t="s">
        <v>88</v>
      </c>
    </row>
    <row r="161" s="2" customFormat="1" ht="16.5" customHeight="1">
      <c r="A161" s="37"/>
      <c r="B161" s="38"/>
      <c r="C161" s="217" t="s">
        <v>238</v>
      </c>
      <c r="D161" s="217" t="s">
        <v>129</v>
      </c>
      <c r="E161" s="218" t="s">
        <v>560</v>
      </c>
      <c r="F161" s="219" t="s">
        <v>561</v>
      </c>
      <c r="G161" s="220" t="s">
        <v>496</v>
      </c>
      <c r="H161" s="221">
        <v>1</v>
      </c>
      <c r="I161" s="222"/>
      <c r="J161" s="223">
        <f>ROUND(I161*H161,2)</f>
        <v>0</v>
      </c>
      <c r="K161" s="219" t="s">
        <v>133</v>
      </c>
      <c r="L161" s="43"/>
      <c r="M161" s="224" t="s">
        <v>1</v>
      </c>
      <c r="N161" s="225" t="s">
        <v>43</v>
      </c>
      <c r="O161" s="90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8" t="s">
        <v>497</v>
      </c>
      <c r="AT161" s="228" t="s">
        <v>129</v>
      </c>
      <c r="AU161" s="228" t="s">
        <v>88</v>
      </c>
      <c r="AY161" s="16" t="s">
        <v>127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6" t="s">
        <v>86</v>
      </c>
      <c r="BK161" s="229">
        <f>ROUND(I161*H161,2)</f>
        <v>0</v>
      </c>
      <c r="BL161" s="16" t="s">
        <v>497</v>
      </c>
      <c r="BM161" s="228" t="s">
        <v>562</v>
      </c>
    </row>
    <row r="162" s="2" customFormat="1">
      <c r="A162" s="37"/>
      <c r="B162" s="38"/>
      <c r="C162" s="39"/>
      <c r="D162" s="230" t="s">
        <v>136</v>
      </c>
      <c r="E162" s="39"/>
      <c r="F162" s="231" t="s">
        <v>561</v>
      </c>
      <c r="G162" s="39"/>
      <c r="H162" s="39"/>
      <c r="I162" s="232"/>
      <c r="J162" s="39"/>
      <c r="K162" s="39"/>
      <c r="L162" s="43"/>
      <c r="M162" s="267"/>
      <c r="N162" s="268"/>
      <c r="O162" s="269"/>
      <c r="P162" s="269"/>
      <c r="Q162" s="269"/>
      <c r="R162" s="269"/>
      <c r="S162" s="269"/>
      <c r="T162" s="270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136</v>
      </c>
      <c r="AU162" s="16" t="s">
        <v>88</v>
      </c>
    </row>
    <row r="163" s="2" customFormat="1" ht="6.96" customHeight="1">
      <c r="A163" s="37"/>
      <c r="B163" s="65"/>
      <c r="C163" s="66"/>
      <c r="D163" s="66"/>
      <c r="E163" s="66"/>
      <c r="F163" s="66"/>
      <c r="G163" s="66"/>
      <c r="H163" s="66"/>
      <c r="I163" s="66"/>
      <c r="J163" s="66"/>
      <c r="K163" s="66"/>
      <c r="L163" s="43"/>
      <c r="M163" s="37"/>
      <c r="O163" s="37"/>
      <c r="P163" s="37"/>
      <c r="Q163" s="37"/>
      <c r="R163" s="37"/>
      <c r="S163" s="37"/>
      <c r="T163" s="37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</row>
  </sheetData>
  <sheetProtection sheet="1" autoFilter="0" formatColumns="0" formatRows="0" objects="1" scenarios="1" spinCount="100000" saltValue="a7M9HxVdRiMQPtxwGQHvy/BTRby2yWnbCfMtFSHHl1eOAZjVaU/8aO5h08LxJR7MwCJxrr8wztZfp9qdIZLOnA==" hashValue="jBYb9ef0IcNM2cAVSN94LwWvIvXXYeMr0zbNH2oOuyxQvebji2YkW2vJRTPh3XbFWhzT8bUF+BRIrbycE8LcNg==" algorithmName="SHA-512" password="CC35"/>
  <autoFilter ref="C118:K162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Pokorný Václav</dc:creator>
  <cp:lastModifiedBy>Pokorný Václav</cp:lastModifiedBy>
  <dcterms:created xsi:type="dcterms:W3CDTF">2022-08-30T07:31:48Z</dcterms:created>
  <dcterms:modified xsi:type="dcterms:W3CDTF">2022-08-30T07:31:55Z</dcterms:modified>
</cp:coreProperties>
</file>